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ÑO 2025 INTENDENCIA\AÑO 2023\SECRETARÍA DE LA FUNCIÓN PÚBLICA\"/>
    </mc:Choice>
  </mc:AlternateContent>
  <xr:revisionPtr revIDLastSave="0" documentId="13_ncr:1_{A9160CF5-F72B-414C-B45F-5A29D3683347}" xr6:coauthVersionLast="47" xr6:coauthVersionMax="47" xr10:uidLastSave="{00000000-0000-0000-0000-000000000000}"/>
  <bookViews>
    <workbookView minimized="1" xWindow="5460" yWindow="3360" windowWidth="15375" windowHeight="7785" xr2:uid="{00000000-000D-0000-FFFF-FFFF00000000}"/>
  </bookViews>
  <sheets>
    <sheet name="total de asignaciones 7º 5189" sheetId="103" r:id="rId1"/>
    <sheet name="Hoja1" sheetId="104" r:id="rId2"/>
  </sheets>
  <externalReferences>
    <externalReference r:id="rId3"/>
    <externalReference r:id="rId4"/>
  </externalReferences>
  <definedNames>
    <definedName name="_xlnm._FilterDatabase" localSheetId="0" hidden="1">'total de asignaciones 7º 5189'!$A$9:$U$140</definedName>
    <definedName name="_xlnm.Print_Area" localSheetId="0">'total de asignaciones 7º 5189'!$A$1:$U$140</definedName>
    <definedName name="_xlnm.Print_Titles" localSheetId="0">'total de asignaciones 7º 5189'!$1:$9</definedName>
  </definedNames>
  <calcPr calcId="191029"/>
</workbook>
</file>

<file path=xl/calcChain.xml><?xml version="1.0" encoding="utf-8"?>
<calcChain xmlns="http://schemas.openxmlformats.org/spreadsheetml/2006/main">
  <c r="U136" i="103" l="1"/>
  <c r="U137" i="103"/>
  <c r="S137" i="103"/>
  <c r="G138" i="103"/>
  <c r="H138" i="103"/>
  <c r="I138" i="103"/>
  <c r="J138" i="103"/>
  <c r="K138" i="103"/>
  <c r="L138" i="103"/>
  <c r="M138" i="103"/>
  <c r="N138" i="103"/>
  <c r="O138" i="103"/>
  <c r="P138" i="103"/>
  <c r="Q138" i="103"/>
  <c r="R138" i="103"/>
  <c r="S136" i="103"/>
  <c r="S120" i="103" l="1"/>
  <c r="S121" i="103"/>
  <c r="S122" i="103"/>
  <c r="S123" i="103"/>
  <c r="U123" i="103" s="1"/>
  <c r="S124" i="103"/>
  <c r="U124" i="103" s="1"/>
  <c r="S125" i="103"/>
  <c r="U125" i="103" s="1"/>
  <c r="S126" i="103"/>
  <c r="U126" i="103" s="1"/>
  <c r="S127" i="103"/>
  <c r="U127" i="103" s="1"/>
  <c r="S128" i="103"/>
  <c r="U128" i="103" s="1"/>
  <c r="S129" i="103"/>
  <c r="U129" i="103" s="1"/>
  <c r="S130" i="103"/>
  <c r="U130" i="103" s="1"/>
  <c r="S131" i="103"/>
  <c r="U131" i="103" s="1"/>
  <c r="S132" i="103"/>
  <c r="U132" i="103" s="1"/>
  <c r="S133" i="103"/>
  <c r="U133" i="103" s="1"/>
  <c r="S134" i="103"/>
  <c r="U134" i="103" s="1"/>
  <c r="S135" i="103"/>
  <c r="U135" i="103" s="1"/>
  <c r="T122" i="103" l="1"/>
  <c r="U122" i="103" s="1"/>
  <c r="T121" i="103"/>
  <c r="U121" i="103"/>
  <c r="T120" i="103"/>
  <c r="U120" i="103" s="1"/>
  <c r="S117" i="103"/>
  <c r="B117" i="103"/>
  <c r="S116" i="103"/>
  <c r="T116" i="103" s="1"/>
  <c r="S115" i="103"/>
  <c r="B115" i="103"/>
  <c r="S114" i="103"/>
  <c r="T114" i="103" s="1"/>
  <c r="S113" i="103"/>
  <c r="B113" i="103"/>
  <c r="T115" i="103" l="1"/>
  <c r="U115" i="103" s="1"/>
  <c r="T113" i="103"/>
  <c r="U113" i="103"/>
  <c r="T117" i="103"/>
  <c r="U117" i="103" s="1"/>
  <c r="S112" i="103" l="1"/>
  <c r="T112" i="103" s="1"/>
  <c r="S111" i="103"/>
  <c r="B111" i="103"/>
  <c r="B103" i="103"/>
  <c r="S103" i="103"/>
  <c r="T111" i="103" l="1"/>
  <c r="U111" i="103" s="1"/>
  <c r="T103" i="103"/>
  <c r="U103" i="103" s="1"/>
  <c r="S119" i="103"/>
  <c r="T119" i="103" s="1"/>
  <c r="S118" i="103"/>
  <c r="B118" i="103"/>
  <c r="S109" i="103"/>
  <c r="S110" i="103"/>
  <c r="T110" i="103" s="1"/>
  <c r="B109" i="103"/>
  <c r="S108" i="103"/>
  <c r="T108" i="103" s="1"/>
  <c r="S107" i="103"/>
  <c r="B107" i="103"/>
  <c r="S106" i="103"/>
  <c r="T106" i="103" s="1"/>
  <c r="S105" i="103"/>
  <c r="B105" i="103"/>
  <c r="T104" i="103"/>
  <c r="S104" i="103"/>
  <c r="U104" i="103" s="1"/>
  <c r="B104" i="103"/>
  <c r="S68" i="103"/>
  <c r="T118" i="103" l="1"/>
  <c r="U118" i="103" s="1"/>
  <c r="T109" i="103"/>
  <c r="U109" i="103" s="1"/>
  <c r="T107" i="103"/>
  <c r="U107" i="103" s="1"/>
  <c r="T105" i="103"/>
  <c r="U105" i="103" s="1"/>
  <c r="S49" i="103" l="1"/>
  <c r="T49" i="103" s="1"/>
  <c r="S42" i="103"/>
  <c r="T42" i="103" s="1"/>
  <c r="S41" i="103"/>
  <c r="T41" i="103" s="1"/>
  <c r="B41" i="103"/>
  <c r="S54" i="103"/>
  <c r="T54" i="103" s="1"/>
  <c r="S53" i="103"/>
  <c r="T53" i="103" s="1"/>
  <c r="B53" i="103"/>
  <c r="S50" i="103"/>
  <c r="T50" i="103" s="1"/>
  <c r="B49" i="103"/>
  <c r="S55" i="103"/>
  <c r="T55" i="103" s="1"/>
  <c r="S52" i="103"/>
  <c r="T52" i="103" s="1"/>
  <c r="S51" i="103"/>
  <c r="T51" i="103" s="1"/>
  <c r="B51" i="103"/>
  <c r="S48" i="103"/>
  <c r="T48" i="103" s="1"/>
  <c r="S47" i="103"/>
  <c r="T47" i="103" s="1"/>
  <c r="B47" i="103"/>
  <c r="S46" i="103"/>
  <c r="T46" i="103" s="1"/>
  <c r="S45" i="103"/>
  <c r="T45" i="103" s="1"/>
  <c r="B45" i="103"/>
  <c r="U53" i="103" l="1"/>
  <c r="U49" i="103"/>
  <c r="U41" i="103"/>
  <c r="U51" i="103"/>
  <c r="U47" i="103"/>
  <c r="U45" i="103"/>
  <c r="S44" i="103"/>
  <c r="T44" i="103" s="1"/>
  <c r="S43" i="103"/>
  <c r="T43" i="103" s="1"/>
  <c r="B43" i="103"/>
  <c r="U43" i="103" l="1"/>
  <c r="S101" i="103" l="1"/>
  <c r="B24" i="103"/>
  <c r="B26" i="103"/>
  <c r="B27" i="103"/>
  <c r="B29" i="103"/>
  <c r="B31" i="103"/>
  <c r="B33" i="103"/>
  <c r="B35" i="103"/>
  <c r="B37" i="103"/>
  <c r="B39" i="103"/>
  <c r="B55" i="103"/>
  <c r="B57" i="103"/>
  <c r="B59" i="103"/>
  <c r="B60" i="103"/>
  <c r="B62" i="103"/>
  <c r="B63" i="103"/>
  <c r="B65" i="103"/>
  <c r="B66" i="103"/>
  <c r="B68" i="103"/>
  <c r="B70" i="103"/>
  <c r="B71" i="103"/>
  <c r="B72" i="103"/>
  <c r="B73" i="103"/>
  <c r="B75" i="103"/>
  <c r="B76" i="103"/>
  <c r="B77" i="103"/>
  <c r="B78" i="103"/>
  <c r="B79" i="103"/>
  <c r="B81" i="103"/>
  <c r="B82" i="103"/>
  <c r="B83" i="103"/>
  <c r="B84" i="103"/>
  <c r="B86" i="103"/>
  <c r="B87" i="103"/>
  <c r="B88" i="103"/>
  <c r="B89" i="103"/>
  <c r="B90" i="103"/>
  <c r="B92" i="103"/>
  <c r="B94" i="103"/>
  <c r="B96" i="103"/>
  <c r="B98" i="103"/>
  <c r="B99" i="103"/>
  <c r="B100" i="103"/>
  <c r="B101" i="103"/>
  <c r="C35" i="103"/>
  <c r="U101" i="103" l="1"/>
  <c r="S34" i="103"/>
  <c r="T34" i="103" s="1"/>
  <c r="S33" i="103"/>
  <c r="S102" i="103"/>
  <c r="T102" i="103" s="1"/>
  <c r="S100" i="103"/>
  <c r="S99" i="103"/>
  <c r="S88" i="103"/>
  <c r="S87" i="103"/>
  <c r="S86" i="103"/>
  <c r="T100" i="103" l="1"/>
  <c r="U100" i="103"/>
  <c r="U87" i="103"/>
  <c r="T88" i="103"/>
  <c r="U88" i="103" s="1"/>
  <c r="U33" i="103"/>
  <c r="T99" i="103"/>
  <c r="U99" i="103"/>
  <c r="T33" i="103"/>
  <c r="T87" i="103"/>
  <c r="T86" i="103"/>
  <c r="U86" i="103" s="1"/>
  <c r="S82" i="103"/>
  <c r="U82" i="103" s="1"/>
  <c r="S13" i="103" l="1"/>
  <c r="S30" i="103"/>
  <c r="T30" i="103" s="1"/>
  <c r="S29" i="103"/>
  <c r="T29" i="103" s="1"/>
  <c r="S28" i="103"/>
  <c r="T28" i="103" s="1"/>
  <c r="S27" i="103"/>
  <c r="T27" i="103" s="1"/>
  <c r="S98" i="103"/>
  <c r="S11" i="103"/>
  <c r="T11" i="103" s="1"/>
  <c r="S12" i="103"/>
  <c r="T12" i="103" s="1"/>
  <c r="S10" i="103"/>
  <c r="S93" i="103"/>
  <c r="T93" i="103" s="1"/>
  <c r="S92" i="103"/>
  <c r="S97" i="103"/>
  <c r="T97" i="103" s="1"/>
  <c r="S96" i="103"/>
  <c r="S95" i="103"/>
  <c r="S94" i="103"/>
  <c r="S91" i="103"/>
  <c r="T91" i="103" s="1"/>
  <c r="S90" i="103"/>
  <c r="S89" i="103"/>
  <c r="S85" i="103"/>
  <c r="T85" i="103" s="1"/>
  <c r="S84" i="103"/>
  <c r="T84" i="103" s="1"/>
  <c r="S83" i="103"/>
  <c r="U83" i="103" s="1"/>
  <c r="S81" i="103"/>
  <c r="U81" i="103" s="1"/>
  <c r="S80" i="103"/>
  <c r="T80" i="103" s="1"/>
  <c r="S79" i="103"/>
  <c r="S78" i="103"/>
  <c r="S77" i="103"/>
  <c r="U77" i="103" s="1"/>
  <c r="S76" i="103"/>
  <c r="S75" i="103"/>
  <c r="S74" i="103"/>
  <c r="T74" i="103" s="1"/>
  <c r="S73" i="103"/>
  <c r="S72" i="103"/>
  <c r="T72" i="103" s="1"/>
  <c r="S71" i="103"/>
  <c r="S70" i="103"/>
  <c r="T70" i="103" s="1"/>
  <c r="S69" i="103"/>
  <c r="T69" i="103" s="1"/>
  <c r="S67" i="103"/>
  <c r="T67" i="103" s="1"/>
  <c r="S66" i="103"/>
  <c r="T66" i="103" s="1"/>
  <c r="S65" i="103"/>
  <c r="T65" i="103" s="1"/>
  <c r="S64" i="103"/>
  <c r="T64" i="103" s="1"/>
  <c r="S63" i="103"/>
  <c r="S62" i="103"/>
  <c r="T62" i="103" s="1"/>
  <c r="S61" i="103"/>
  <c r="T61" i="103" s="1"/>
  <c r="S60" i="103"/>
  <c r="T60" i="103" s="1"/>
  <c r="S59" i="103"/>
  <c r="S58" i="103"/>
  <c r="T58" i="103" s="1"/>
  <c r="S57" i="103"/>
  <c r="T57" i="103" s="1"/>
  <c r="S56" i="103"/>
  <c r="S40" i="103"/>
  <c r="T40" i="103" s="1"/>
  <c r="S39" i="103"/>
  <c r="T39" i="103" s="1"/>
  <c r="S38" i="103"/>
  <c r="T38" i="103" s="1"/>
  <c r="S37" i="103"/>
  <c r="T37" i="103" s="1"/>
  <c r="S36" i="103"/>
  <c r="T36" i="103" s="1"/>
  <c r="S35" i="103"/>
  <c r="T35" i="103" s="1"/>
  <c r="S32" i="103"/>
  <c r="T32" i="103" s="1"/>
  <c r="S31" i="103"/>
  <c r="T31" i="103" s="1"/>
  <c r="S26" i="103"/>
  <c r="T26" i="103" s="1"/>
  <c r="S25" i="103"/>
  <c r="T25" i="103" s="1"/>
  <c r="S24" i="103"/>
  <c r="T24" i="103" s="1"/>
  <c r="S23" i="103"/>
  <c r="T23" i="103" s="1"/>
  <c r="S22" i="103"/>
  <c r="T22" i="103" s="1"/>
  <c r="S21" i="103"/>
  <c r="T21" i="103" s="1"/>
  <c r="S20" i="103"/>
  <c r="T20" i="103" s="1"/>
  <c r="S19" i="103"/>
  <c r="T19" i="103" s="1"/>
  <c r="S18" i="103"/>
  <c r="T18" i="103" s="1"/>
  <c r="S17" i="103"/>
  <c r="T17" i="103" s="1"/>
  <c r="S16" i="103"/>
  <c r="T16" i="103" s="1"/>
  <c r="S15" i="103"/>
  <c r="T15" i="103" s="1"/>
  <c r="S14" i="103"/>
  <c r="T14" i="103" s="1"/>
  <c r="B10" i="103"/>
  <c r="T76" i="103" l="1"/>
  <c r="U76" i="103"/>
  <c r="T94" i="103"/>
  <c r="U94" i="103"/>
  <c r="T92" i="103"/>
  <c r="U92" i="103"/>
  <c r="T79" i="103"/>
  <c r="U79" i="103"/>
  <c r="T73" i="103"/>
  <c r="U73" i="103"/>
  <c r="T89" i="103"/>
  <c r="U89" i="103"/>
  <c r="T98" i="103"/>
  <c r="U98" i="103"/>
  <c r="T75" i="103"/>
  <c r="U75" i="103"/>
  <c r="T78" i="103"/>
  <c r="U78" i="103"/>
  <c r="T90" i="103"/>
  <c r="U90" i="103"/>
  <c r="T96" i="103"/>
  <c r="U96" i="103"/>
  <c r="T56" i="103"/>
  <c r="U55" i="103" s="1"/>
  <c r="S138" i="103"/>
  <c r="T10" i="103"/>
  <c r="U10" i="103" s="1"/>
  <c r="T95" i="103"/>
  <c r="T13" i="103"/>
  <c r="U13" i="103" s="1"/>
  <c r="U72" i="103"/>
  <c r="U84" i="103"/>
  <c r="U71" i="103"/>
  <c r="U29" i="103"/>
  <c r="U27" i="103"/>
  <c r="U62" i="103"/>
  <c r="U35" i="103"/>
  <c r="U60" i="103"/>
  <c r="U22" i="103"/>
  <c r="U18" i="103"/>
  <c r="U57" i="103"/>
  <c r="U24" i="103"/>
  <c r="U70" i="103"/>
  <c r="U68" i="103"/>
  <c r="U66" i="103"/>
  <c r="U65" i="103"/>
  <c r="U26" i="103"/>
  <c r="U63" i="103"/>
  <c r="U14" i="103"/>
  <c r="U16" i="103"/>
  <c r="U31" i="103"/>
  <c r="U39" i="103"/>
  <c r="U20" i="103"/>
  <c r="U59" i="103"/>
  <c r="U12" i="103"/>
  <c r="U37" i="103"/>
  <c r="U138" i="103" l="1"/>
  <c r="T138" i="103"/>
  <c r="S140" i="103" s="1"/>
  <c r="T140" i="103" l="1"/>
</calcChain>
</file>

<file path=xl/sharedStrings.xml><?xml version="1.0" encoding="utf-8"?>
<sst xmlns="http://schemas.openxmlformats.org/spreadsheetml/2006/main" count="241" uniqueCount="120">
  <si>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</si>
  <si>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</si>
  <si>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</si>
  <si>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</si>
  <si>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</si>
  <si>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</si>
  <si>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</si>
  <si>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</si>
  <si>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</si>
  <si>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</si>
  <si>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</si>
  <si>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</si>
  <si>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</si>
  <si>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</si>
  <si>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</si>
  <si>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</si>
  <si>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</si>
  <si>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</si>
  <si>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</si>
  <si>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</si>
  <si>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</si>
  <si>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Bonif. por Responsabilidad en el Cargo</t>
  </si>
  <si>
    <t>MONTO TOTAL</t>
  </si>
  <si>
    <t xml:space="preserve">PLANILLA GENERAL DE PAGOS </t>
  </si>
  <si>
    <t xml:space="preserve">MONTO A DICIEMBRE </t>
  </si>
  <si>
    <t xml:space="preserve">Jornales </t>
  </si>
  <si>
    <t>Honorarios Profesionales</t>
  </si>
  <si>
    <t>SUGERENCIA DE PLANILLA PARA DAR CUMPLIMIENTO AL ARTÍCULO 7 DE LA LEY 5189/2014</t>
  </si>
  <si>
    <t>ROSA LILIANA FRUTOS ACUÑA</t>
  </si>
  <si>
    <t>LUCIA YSABEL GOMEZ</t>
  </si>
  <si>
    <t>DIEGO MANUEL BRITEZ BAEZ</t>
  </si>
  <si>
    <t>JORGE ANDRES RAMOS</t>
  </si>
  <si>
    <t>TANIA CAROLINA RIEHME MAERNITZ</t>
  </si>
  <si>
    <t>DEYSI ROMINA DUARTE</t>
  </si>
  <si>
    <t>MIRTA ELIZABETH VEGA DUETTE</t>
  </si>
  <si>
    <t>SABINO GOMEZ PEREIRA</t>
  </si>
  <si>
    <t>HECTOR DANIEL RAMOS VILLALBA</t>
  </si>
  <si>
    <t>TONY DANIEL SCHAPOVALOFF LAUSTENSCHLAGER</t>
  </si>
  <si>
    <t>NORI RAQUEL RAMIREZ AVALOS</t>
  </si>
  <si>
    <t>OSMAR VAZQUEZ FLORENTIN</t>
  </si>
  <si>
    <t>RAMON DUARTE</t>
  </si>
  <si>
    <t>DENISSE PAOLA CASCO GIMENEZ</t>
  </si>
  <si>
    <t>RAFAEL BAEZ SOSA</t>
  </si>
  <si>
    <t>EDGAR MARTINEZ</t>
  </si>
  <si>
    <t>RICARDO ORTIGOZA AVALOS</t>
  </si>
  <si>
    <t>FREDY RAMIREZ VAZQUEZ</t>
  </si>
  <si>
    <t>EULALIO CUBA</t>
  </si>
  <si>
    <t>MARCOS ANDINO VERA</t>
  </si>
  <si>
    <t>MARIO RODRIGUEZ</t>
  </si>
  <si>
    <t>PEDRO AMARILLA</t>
  </si>
  <si>
    <t>OLGA BRATUZ DE CHULIVA</t>
  </si>
  <si>
    <t>ARNALDO ANDRES SERVIAN</t>
  </si>
  <si>
    <t>DIEGO VALDIMIRO VILLALBA BENITEZ</t>
  </si>
  <si>
    <t>TEOFILA SCHMIDKE</t>
  </si>
  <si>
    <t>ROLANDO RIOS</t>
  </si>
  <si>
    <t>SILVIO SANTANDER</t>
  </si>
  <si>
    <t>ANTONIO FERNANDEZ RIVAS</t>
  </si>
  <si>
    <t>CINTHIA BRITTO</t>
  </si>
  <si>
    <t>ENRIQUE DEL PUERTO</t>
  </si>
  <si>
    <t>NERY JAVIER CONTRERA GONZALEZ</t>
  </si>
  <si>
    <t>SONIA BALBUENA RIVAS</t>
  </si>
  <si>
    <t>PEDRO RAUL GONZALEZ THIEBEAUD</t>
  </si>
  <si>
    <t>JORGE OMAR VALDEZ GIMENEZ</t>
  </si>
  <si>
    <t>Dietas</t>
  </si>
  <si>
    <t>HERNAN MACHADO</t>
  </si>
  <si>
    <t>CRISTIAN AVALOS</t>
  </si>
  <si>
    <t>JUAN FERNANDEZ</t>
  </si>
  <si>
    <t>EUGENIO GIMENEZ</t>
  </si>
  <si>
    <t>JAVIER VERA</t>
  </si>
  <si>
    <t>JORGE ORTIGOZA</t>
  </si>
  <si>
    <t>CELIA LOPEZ CURTIDO</t>
  </si>
  <si>
    <t>OTMAR LUCIANO BECKER DANIELI</t>
  </si>
  <si>
    <t>LOURDES VALDEZ LEZCANO</t>
  </si>
  <si>
    <t>CELSO RAMON SANCHEZ ROMAN</t>
  </si>
  <si>
    <t>ALFREDO RAMIREZ RAMIREZ</t>
  </si>
  <si>
    <t>JUAN MARCELO BENITEZ PAREDES</t>
  </si>
  <si>
    <t>CHRISTIAN ALFONSO CASCO VELAZQUEZ</t>
  </si>
  <si>
    <t>ROSANA GERTRUDIS NIVEN HALLAMA</t>
  </si>
  <si>
    <t>MARCO ZELAYA RUIZ DIAZ</t>
  </si>
  <si>
    <t>JORGE DANIEL ROSNER RYMARCHUK</t>
  </si>
  <si>
    <t>ZULMA RAMONA RIVAS CABAÑAS</t>
  </si>
  <si>
    <t>JORGE MARTINEZ</t>
  </si>
  <si>
    <t>JOSE ESCOBAR</t>
  </si>
  <si>
    <t>VENANCIO GOMEZ BENITEZ</t>
  </si>
  <si>
    <t>NICOLAS RAMON CHAPARRO LOPEZ</t>
  </si>
  <si>
    <t>CELIA FABIANA LOPEZ AVALOS</t>
  </si>
  <si>
    <t>ANA LIZZ BARBOZA GAONA</t>
  </si>
  <si>
    <t>MARIA MICAELA MILAGROS MARTINEZ GURA</t>
  </si>
  <si>
    <t>VIVIANA NOEMI BECKER HAMANN</t>
  </si>
  <si>
    <t>JANET LUCIA WUNDERLI DIETZE</t>
  </si>
  <si>
    <t>MARIO ANDRÉS NOGUERA GONZALEZ</t>
  </si>
  <si>
    <t>PAMELA MIE SUGAMATA VELAZQUEZ</t>
  </si>
  <si>
    <t>NELSON MIGUEL GONZALEZ RODRIGUEZ</t>
  </si>
  <si>
    <t>ALBA NOEMÍ CURTIDO VERA</t>
  </si>
  <si>
    <t>Contratación del Personal Técnico</t>
  </si>
  <si>
    <t>SANDRA JAZMIN GONZALEZ AMARILLA</t>
  </si>
  <si>
    <t>ALBERTO RENÉ GUTIERREZ GONZALEZ</t>
  </si>
  <si>
    <t>IVAN ANDRES JIMENEZ CACERES</t>
  </si>
  <si>
    <t>CORRESPONDIENTE AL EJERCICIO FISCAL 2023</t>
  </si>
  <si>
    <t>AGUINALDO 2023</t>
  </si>
  <si>
    <t xml:space="preserve">LISSET ADRIANA AVALOS </t>
  </si>
  <si>
    <t>VICTOR BENITEZ</t>
  </si>
  <si>
    <t xml:space="preserve">NOEMI TRINIDAD </t>
  </si>
  <si>
    <t>EDILTRUDIS RIVE</t>
  </si>
  <si>
    <t>ANIBAL GYSIN</t>
  </si>
  <si>
    <t>FÁTIMA NOEMÍ CARRERA</t>
  </si>
  <si>
    <t>RAFAEL VEGA</t>
  </si>
  <si>
    <t>ORLANDO ANDRES MOLINAS ACOSTA</t>
  </si>
  <si>
    <t>MARILU DELGADO BENÍTEZ</t>
  </si>
  <si>
    <t>DIANA ANDREA LOBLEIN CABAÑA</t>
  </si>
  <si>
    <t>DEYSI ROMINA ARELLANO NÚÑEZ</t>
  </si>
  <si>
    <t>MARIA AYALA</t>
  </si>
  <si>
    <t>ARACELY AGUILERA</t>
  </si>
  <si>
    <t>ELSA VÁZQUEZ</t>
  </si>
  <si>
    <t xml:space="preserve">RUTH MANESA BERNAL </t>
  </si>
  <si>
    <t xml:space="preserve">ANDREA GONZALEZ RIVEROS </t>
  </si>
  <si>
    <t>CELESTE RODRIGUEZ</t>
  </si>
  <si>
    <t>1.00</t>
  </si>
  <si>
    <t>LUCIANO CACERES</t>
  </si>
  <si>
    <t xml:space="preserve">MUNICIPALIDAD DE CAPITÁN MIRANDA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</si>
</sst>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20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Century Gothic"/>
      <family val="2"/>
    </font>
    <font>
      <b/>
      <sz val="16"/>
      <color theme="5" tint="0.39997558519241921"/>
      <name val="Arial"/>
      <family val="2"/>
    </font>
    <font>
      <sz val="11"/>
      <color theme="0"/>
      <name val="Century Gothic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4" borderId="5" xfId="3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8" fontId="2" fillId="0" borderId="2" xfId="2" applyNumberFormat="1" applyFont="1" applyBorder="1" applyAlignment="1">
      <alignment horizontal="right"/>
    </xf>
    <xf numFmtId="168" fontId="2" fillId="0" borderId="2" xfId="2" applyNumberFormat="1" applyFont="1" applyBorder="1" applyAlignment="1"/>
    <xf numFmtId="168" fontId="2" fillId="0" borderId="5" xfId="2" applyNumberFormat="1" applyFont="1" applyBorder="1" applyAlignment="1"/>
    <xf numFmtId="168" fontId="2" fillId="0" borderId="5" xfId="2" applyNumberFormat="1" applyFont="1" applyBorder="1" applyAlignment="1">
      <alignment horizontal="right"/>
    </xf>
    <xf numFmtId="168" fontId="2" fillId="0" borderId="4" xfId="2" applyNumberFormat="1" applyFont="1" applyBorder="1" applyAlignment="1"/>
    <xf numFmtId="168" fontId="2" fillId="0" borderId="4" xfId="2" applyNumberFormat="1" applyFont="1" applyBorder="1" applyAlignment="1">
      <alignment horizontal="right"/>
    </xf>
    <xf numFmtId="166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0" fontId="9" fillId="0" borderId="0" xfId="0" applyFont="1"/>
    <xf numFmtId="3" fontId="12" fillId="2" borderId="0" xfId="3" applyNumberFormat="1" applyFont="1" applyFill="1" applyBorder="1" applyAlignment="1">
      <alignment horizontal="right"/>
    </xf>
    <xf numFmtId="3" fontId="12" fillId="2" borderId="0" xfId="3" applyNumberFormat="1" applyFont="1" applyFill="1" applyBorder="1" applyAlignment="1"/>
    <xf numFmtId="3" fontId="13" fillId="2" borderId="0" xfId="3" applyNumberFormat="1" applyFont="1" applyFill="1" applyBorder="1" applyAlignment="1"/>
    <xf numFmtId="3" fontId="13" fillId="0" borderId="0" xfId="3" applyNumberFormat="1" applyFont="1" applyFill="1" applyBorder="1" applyAlignment="1"/>
    <xf numFmtId="3" fontId="13" fillId="0" borderId="0" xfId="3" applyNumberFormat="1" applyFont="1" applyBorder="1" applyAlignment="1"/>
    <xf numFmtId="0" fontId="10" fillId="0" borderId="0" xfId="0" applyFont="1"/>
    <xf numFmtId="0" fontId="14" fillId="0" borderId="0" xfId="0" applyFont="1"/>
    <xf numFmtId="3" fontId="13" fillId="2" borderId="0" xfId="3" applyNumberFormat="1" applyFont="1" applyFill="1" applyBorder="1" applyAlignment="1">
      <alignment horizontal="right"/>
    </xf>
    <xf numFmtId="168" fontId="2" fillId="6" borderId="2" xfId="2" applyNumberFormat="1" applyFont="1" applyFill="1" applyBorder="1" applyAlignment="1"/>
    <xf numFmtId="168" fontId="2" fillId="6" borderId="5" xfId="2" applyNumberFormat="1" applyFont="1" applyFill="1" applyBorder="1" applyAlignment="1"/>
    <xf numFmtId="168" fontId="2" fillId="6" borderId="4" xfId="2" applyNumberFormat="1" applyFont="1" applyFill="1" applyBorder="1" applyAlignment="1"/>
    <xf numFmtId="3" fontId="4" fillId="6" borderId="5" xfId="3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0" borderId="9" xfId="0" applyFont="1" applyBorder="1"/>
    <xf numFmtId="168" fontId="2" fillId="6" borderId="7" xfId="2" applyNumberFormat="1" applyFont="1" applyFill="1" applyBorder="1" applyAlignment="1"/>
    <xf numFmtId="3" fontId="2" fillId="0" borderId="0" xfId="0" applyNumberFormat="1" applyFont="1"/>
    <xf numFmtId="166" fontId="7" fillId="4" borderId="5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6" fontId="4" fillId="0" borderId="7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8" xfId="3" applyNumberFormat="1" applyFont="1" applyBorder="1" applyAlignment="1">
      <alignment horizontal="center" vertical="center" wrapText="1"/>
    </xf>
    <xf numFmtId="166" fontId="4" fillId="0" borderId="7" xfId="3" applyNumberFormat="1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166" fontId="9" fillId="7" borderId="0" xfId="0" applyNumberFormat="1" applyFont="1" applyFill="1" applyAlignment="1">
      <alignment horizontal="center"/>
    </xf>
    <xf numFmtId="0" fontId="0" fillId="7" borderId="0" xfId="0" applyFill="1"/>
    <xf numFmtId="166" fontId="4" fillId="7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7" fillId="0" borderId="0" xfId="0" applyFont="1"/>
    <xf numFmtId="0" fontId="19" fillId="0" borderId="0" xfId="0" applyFont="1"/>
    <xf numFmtId="168" fontId="2" fillId="6" borderId="4" xfId="2" applyNumberFormat="1" applyFont="1" applyFill="1" applyBorder="1" applyAlignment="1">
      <alignment horizontal="right"/>
    </xf>
    <xf numFmtId="0" fontId="2" fillId="0" borderId="11" xfId="0" applyFont="1" applyBorder="1"/>
    <xf numFmtId="3" fontId="2" fillId="0" borderId="11" xfId="0" applyNumberFormat="1" applyFont="1" applyBorder="1"/>
    <xf numFmtId="166" fontId="2" fillId="0" borderId="11" xfId="0" applyNumberFormat="1" applyFont="1" applyBorder="1"/>
    <xf numFmtId="168" fontId="2" fillId="6" borderId="2" xfId="2" applyNumberFormat="1" applyFont="1" applyFill="1" applyBorder="1" applyAlignment="1">
      <alignment horizontal="right"/>
    </xf>
    <xf numFmtId="3" fontId="2" fillId="0" borderId="9" xfId="0" applyNumberFormat="1" applyFont="1" applyBorder="1"/>
    <xf numFmtId="166" fontId="2" fillId="0" borderId="9" xfId="0" applyNumberFormat="1" applyFont="1" applyBorder="1"/>
    <xf numFmtId="166" fontId="4" fillId="7" borderId="13" xfId="0" applyNumberFormat="1" applyFont="1" applyFill="1" applyBorder="1" applyAlignment="1">
      <alignment horizontal="center" vertical="center" wrapText="1"/>
    </xf>
    <xf numFmtId="166" fontId="4" fillId="0" borderId="14" xfId="3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168" fontId="2" fillId="0" borderId="14" xfId="2" applyNumberFormat="1" applyFont="1" applyBorder="1" applyAlignment="1">
      <alignment horizontal="right"/>
    </xf>
    <xf numFmtId="168" fontId="2" fillId="6" borderId="14" xfId="2" applyNumberFormat="1" applyFont="1" applyFill="1" applyBorder="1" applyAlignment="1">
      <alignment horizontal="right"/>
    </xf>
    <xf numFmtId="168" fontId="2" fillId="0" borderId="14" xfId="2" applyNumberFormat="1" applyFont="1" applyBorder="1" applyAlignment="1"/>
    <xf numFmtId="166" fontId="4" fillId="5" borderId="14" xfId="3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3" fontId="2" fillId="0" borderId="15" xfId="0" applyNumberFormat="1" applyFont="1" applyBorder="1"/>
    <xf numFmtId="166" fontId="2" fillId="0" borderId="15" xfId="0" applyNumberFormat="1" applyFont="1" applyBorder="1"/>
    <xf numFmtId="166" fontId="4" fillId="0" borderId="14" xfId="3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168" fontId="2" fillId="6" borderId="14" xfId="2" applyNumberFormat="1" applyFont="1" applyFill="1" applyBorder="1" applyAlignment="1"/>
    <xf numFmtId="0" fontId="2" fillId="0" borderId="4" xfId="0" applyFont="1" applyBorder="1" applyAlignment="1">
      <alignment horizontal="center"/>
    </xf>
    <xf numFmtId="166" fontId="4" fillId="0" borderId="14" xfId="0" applyNumberFormat="1" applyFont="1" applyBorder="1" applyAlignment="1">
      <alignment horizontal="center" vertical="center" wrapText="1"/>
    </xf>
    <xf numFmtId="168" fontId="2" fillId="2" borderId="14" xfId="2" applyNumberFormat="1" applyFont="1" applyFill="1" applyBorder="1" applyAlignment="1">
      <alignment horizontal="right"/>
    </xf>
    <xf numFmtId="168" fontId="2" fillId="2" borderId="4" xfId="2" applyNumberFormat="1" applyFont="1" applyFill="1" applyBorder="1" applyAlignment="1">
      <alignment horizontal="right"/>
    </xf>
    <xf numFmtId="3" fontId="15" fillId="0" borderId="5" xfId="0" applyNumberFormat="1" applyFont="1" applyBorder="1" applyAlignment="1">
      <alignment horizontal="right" wrapText="1"/>
    </xf>
    <xf numFmtId="3" fontId="15" fillId="0" borderId="14" xfId="0" applyNumberFormat="1" applyFont="1" applyBorder="1" applyAlignment="1">
      <alignment horizontal="right" wrapText="1"/>
    </xf>
    <xf numFmtId="168" fontId="2" fillId="3" borderId="2" xfId="2" applyNumberFormat="1" applyFont="1" applyFill="1" applyBorder="1" applyAlignment="1"/>
    <xf numFmtId="3" fontId="15" fillId="0" borderId="4" xfId="0" applyNumberFormat="1" applyFont="1" applyBorder="1" applyAlignment="1">
      <alignment horizontal="right" wrapText="1"/>
    </xf>
    <xf numFmtId="3" fontId="16" fillId="0" borderId="2" xfId="0" applyNumberFormat="1" applyFont="1" applyBorder="1" applyAlignment="1">
      <alignment wrapText="1"/>
    </xf>
    <xf numFmtId="168" fontId="2" fillId="3" borderId="2" xfId="2" applyNumberFormat="1" applyFont="1" applyFill="1" applyBorder="1" applyAlignment="1">
      <alignment horizontal="right"/>
    </xf>
    <xf numFmtId="166" fontId="4" fillId="7" borderId="1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15" fillId="0" borderId="7" xfId="0" applyNumberFormat="1" applyFont="1" applyBorder="1" applyAlignment="1">
      <alignment horizontal="right" wrapText="1"/>
    </xf>
    <xf numFmtId="168" fontId="2" fillId="0" borderId="7" xfId="2" applyNumberFormat="1" applyFont="1" applyBorder="1" applyAlignment="1">
      <alignment horizontal="right"/>
    </xf>
    <xf numFmtId="168" fontId="2" fillId="0" borderId="7" xfId="2" applyNumberFormat="1" applyFont="1" applyBorder="1" applyAlignment="1"/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168" fontId="2" fillId="0" borderId="6" xfId="2" applyNumberFormat="1" applyFont="1" applyBorder="1" applyAlignment="1">
      <alignment horizontal="right"/>
    </xf>
    <xf numFmtId="168" fontId="2" fillId="6" borderId="6" xfId="2" applyNumberFormat="1" applyFont="1" applyFill="1" applyBorder="1" applyAlignment="1"/>
    <xf numFmtId="168" fontId="2" fillId="0" borderId="6" xfId="2" applyNumberFormat="1" applyFont="1" applyBorder="1" applyAlignment="1"/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168" fontId="2" fillId="0" borderId="8" xfId="2" applyNumberFormat="1" applyFont="1" applyBorder="1" applyAlignment="1">
      <alignment horizontal="right"/>
    </xf>
    <xf numFmtId="168" fontId="2" fillId="6" borderId="8" xfId="2" applyNumberFormat="1" applyFont="1" applyFill="1" applyBorder="1" applyAlignment="1"/>
    <xf numFmtId="168" fontId="2" fillId="0" borderId="8" xfId="2" applyNumberFormat="1" applyFont="1" applyBorder="1" applyAlignment="1"/>
    <xf numFmtId="3" fontId="16" fillId="0" borderId="6" xfId="0" applyNumberFormat="1" applyFont="1" applyBorder="1"/>
    <xf numFmtId="168" fontId="2" fillId="6" borderId="6" xfId="2" applyNumberFormat="1" applyFont="1" applyFill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3" fontId="4" fillId="4" borderId="5" xfId="3" applyNumberFormat="1" applyFont="1" applyFill="1" applyBorder="1" applyAlignment="1">
      <alignment horizontal="center"/>
    </xf>
    <xf numFmtId="168" fontId="2" fillId="0" borderId="17" xfId="2" applyNumberFormat="1" applyFont="1" applyBorder="1" applyAlignment="1">
      <alignment horizontal="right"/>
    </xf>
    <xf numFmtId="0" fontId="4" fillId="7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4" fillId="0" borderId="14" xfId="0" applyFont="1" applyBorder="1"/>
    <xf numFmtId="0" fontId="2" fillId="0" borderId="18" xfId="0" applyFont="1" applyBorder="1"/>
    <xf numFmtId="3" fontId="15" fillId="0" borderId="8" xfId="0" applyNumberFormat="1" applyFont="1" applyBorder="1" applyAlignment="1">
      <alignment horizontal="right" wrapText="1"/>
    </xf>
    <xf numFmtId="166" fontId="4" fillId="5" borderId="7" xfId="3" applyNumberFormat="1" applyFont="1" applyFill="1" applyBorder="1" applyAlignment="1">
      <alignment horizontal="center" vertical="center" wrapText="1"/>
    </xf>
    <xf numFmtId="166" fontId="4" fillId="5" borderId="3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4" fillId="7" borderId="10" xfId="0" applyNumberFormat="1" applyFont="1" applyFill="1" applyBorder="1" applyAlignment="1">
      <alignment horizontal="center" vertical="center" wrapText="1"/>
    </xf>
    <xf numFmtId="166" fontId="4" fillId="7" borderId="12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166" fontId="4" fillId="0" borderId="2" xfId="3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6" fontId="4" fillId="5" borderId="4" xfId="3" applyNumberFormat="1" applyFont="1" applyFill="1" applyBorder="1" applyAlignment="1">
      <alignment horizontal="center" vertical="center" wrapText="1"/>
    </xf>
    <xf numFmtId="166" fontId="4" fillId="5" borderId="2" xfId="3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166" fontId="4" fillId="0" borderId="2" xfId="3" applyNumberFormat="1" applyFont="1" applyFill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/>
    </xf>
    <xf numFmtId="166" fontId="4" fillId="0" borderId="2" xfId="3" applyNumberFormat="1" applyFont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left" vertical="center" wrapText="1"/>
    </xf>
    <xf numFmtId="166" fontId="4" fillId="3" borderId="2" xfId="0" applyNumberFormat="1" applyFont="1" applyFill="1" applyBorder="1" applyAlignment="1">
      <alignment horizontal="left" vertical="center" wrapText="1"/>
    </xf>
    <xf numFmtId="166" fontId="4" fillId="7" borderId="10" xfId="0" applyNumberFormat="1" applyFont="1" applyFill="1" applyBorder="1" applyAlignment="1">
      <alignment horizontal="center" vertical="center"/>
    </xf>
    <xf numFmtId="166" fontId="4" fillId="7" borderId="12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/>
    </xf>
  </cellXfs>
  <cellStyles count="4">
    <cellStyle name="Euro" xfId="1" xr:uid="{00000000-0005-0000-0000-000000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520899</xdr:colOff>
      <xdr:row>0</xdr:row>
      <xdr:rowOff>178594</xdr:rowOff>
    </xdr:from>
    <xdr:to>
      <xdr:col>7</xdr:col>
      <xdr:colOff>250031</xdr:colOff>
      <xdr:row>4</xdr:row>
      <xdr:rowOff>1797844</xdr:rowOff>
    </xdr:to>
    <xdr:pic>
      <xdr:nvPicPr>
        <xdr:cNvPr id="51118" name="Imagen 3">
          <a:extLst>
            <a:ext uri="{FF2B5EF4-FFF2-40B4-BE49-F238E27FC236}">
              <a16:creationId xmlns:a16="http://schemas.microsoft.com/office/drawing/2014/main" id="{00000000-0008-0000-0000-0000AE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899" y="178594"/>
          <a:ext cx="9760148" cy="2393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461367</xdr:colOff>
      <xdr:row>5</xdr:row>
      <xdr:rowOff>59531</xdr:rowOff>
    </xdr:from>
    <xdr:to>
      <xdr:col>5</xdr:col>
      <xdr:colOff>1398984</xdr:colOff>
      <xdr:row>7</xdr:row>
      <xdr:rowOff>323095</xdr:rowOff>
    </xdr:to>
    <xdr:pic>
      <xdr:nvPicPr>
        <xdr:cNvPr id="3" name="Imagen 2" descr="C:\Users\Acer 2\AppData\Local\Packages\Microsoft.Windows.Photos_8wekyb3d8bbwe\TempState\ShareServiceTempFolder\LOG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617" y="3155156"/>
          <a:ext cx="937617" cy="94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ITACABALLERO/AppData/Local/Microsoft/Windows/Temporary%20Internet%20Files/Content.Outlook/1SOF2HIR/Users/Alexis%20Ortega/Documents/Downloads/DF/TESORERIA%20%20SUELDOS%202013/SUELDO%20-%2010%20OCTUBRE%20%202013/R%20111%20SUEL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2016%20FOTO%20DE%20COMPU%20DE%20ROSA/ley%2051892014-%20A&#209;O%202015/A&#209;O%202021/AGOSTO/MUNI_CAP_MIRANDA_AGOST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ELDO OCTUBRE"/>
      <sheetName val="C.A."/>
      <sheetName val="ENRIQUE FRANCO"/>
      <sheetName val="MARÍA MERCEDES"/>
      <sheetName val="SUELDO DTOS JUDICIALES"/>
      <sheetName val="SUELDO VACANTE OCTUBRE final"/>
    </sheetNames>
    <sheetDataSet>
      <sheetData sheetId="0" refreshError="1">
        <row r="11">
          <cell r="B1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I_CAP_MIRANDA_AGOSTO"/>
    </sheetNames>
    <sheetDataSet>
      <sheetData sheetId="0">
        <row r="31">
          <cell r="G31">
            <v>4740398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EC144"/>
  <sheetViews>
    <sheetView tabSelected="1" topLeftCell="G1" zoomScale="64" zoomScaleNormal="64" zoomScaleSheetLayoutView="70" workbookViewId="0">
      <selection activeCell="A6" sqref="A6:U8"/>
    </sheetView>
  </sheetViews>
  <sheetFormatPr baseColWidth="10" defaultRowHeight="12.75" x14ac:dyDescent="0.2"/>
  <cols>
    <col min="1" max="1" width="9.5703125" style="53" customWidth="1"/>
    <col min="2" max="2" width="9.7109375" customWidth="1"/>
    <col min="3" max="3" width="13" style="60" customWidth="1"/>
    <col min="4" max="4" width="44.28515625" style="59" customWidth="1"/>
    <col min="5" max="5" width="16.28515625" style="1" customWidth="1"/>
    <col min="6" max="6" width="39.85546875" style="1" customWidth="1"/>
    <col min="7" max="7" width="17.7109375" style="3" customWidth="1"/>
    <col min="8" max="8" width="17.85546875" style="2" customWidth="1"/>
    <col min="9" max="9" width="16.85546875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5" max="25" width="14.85546875" bestFit="1" customWidth="1"/>
    <col min="26" max="26" width="14.140625" bestFit="1" customWidth="1"/>
  </cols>
  <sheetData>
    <row r="1" spans="1:27" ht="15.75" customHeight="1" x14ac:dyDescent="0.2">
      <c r="A1" s="158" t="s">
        <v>27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7" ht="15.7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7" ht="15.75" customHeight="1" x14ac:dyDescent="0.2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</row>
    <row r="4" spans="1:27" ht="15.75" customHeight="1" x14ac:dyDescent="0.2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</row>
    <row r="5" spans="1:27" ht="182.25" customHeight="1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</row>
    <row r="6" spans="1:27" ht="28.5" customHeight="1" x14ac:dyDescent="0.35">
      <c r="A6" s="127" t="s">
        <v>119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46"/>
      <c r="S6" s="46"/>
      <c r="T6" s="46"/>
      <c r="U6" s="46"/>
    </row>
    <row r="7" spans="1:27" ht="25.5" customHeight="1" x14ac:dyDescent="0.35">
      <c r="A7" s="127" t="s">
        <v>23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4"/>
      <c r="S7" s="8"/>
      <c r="T7" s="8"/>
      <c r="U7" s="15"/>
    </row>
    <row r="8" spans="1:27" ht="30.75" customHeight="1" x14ac:dyDescent="0.35">
      <c r="A8" s="127" t="s">
        <v>98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4"/>
      <c r="S8" s="8"/>
      <c r="T8" s="8"/>
      <c r="U8" s="16"/>
    </row>
    <row r="9" spans="1:27" s="12" customFormat="1" ht="44.25" customHeight="1" thickBot="1" x14ac:dyDescent="0.25">
      <c r="A9" s="51" t="s">
        <v>15</v>
      </c>
      <c r="B9" s="11" t="s">
        <v>12</v>
      </c>
      <c r="C9" s="11" t="s">
        <v>13</v>
      </c>
      <c r="D9" s="11" t="s">
        <v>14</v>
      </c>
      <c r="E9" s="11" t="s">
        <v>17</v>
      </c>
      <c r="F9" s="11" t="s">
        <v>18</v>
      </c>
      <c r="G9" s="14" t="s">
        <v>0</v>
      </c>
      <c r="H9" s="14" t="s">
        <v>1</v>
      </c>
      <c r="I9" s="14" t="s">
        <v>2</v>
      </c>
      <c r="J9" s="14" t="s">
        <v>3</v>
      </c>
      <c r="K9" s="14" t="s">
        <v>4</v>
      </c>
      <c r="L9" s="14" t="s">
        <v>5</v>
      </c>
      <c r="M9" s="14" t="s">
        <v>6</v>
      </c>
      <c r="N9" s="14" t="s">
        <v>7</v>
      </c>
      <c r="O9" s="14" t="s">
        <v>8</v>
      </c>
      <c r="P9" s="14" t="s">
        <v>9</v>
      </c>
      <c r="Q9" s="14" t="s">
        <v>10</v>
      </c>
      <c r="R9" s="14" t="s">
        <v>11</v>
      </c>
      <c r="S9" s="11" t="s">
        <v>24</v>
      </c>
      <c r="T9" s="11" t="s">
        <v>99</v>
      </c>
      <c r="U9" s="11" t="s">
        <v>22</v>
      </c>
    </row>
    <row r="10" spans="1:27" s="62" customFormat="1" ht="21.95" customHeight="1" x14ac:dyDescent="0.2">
      <c r="A10" s="154">
        <v>1</v>
      </c>
      <c r="B10" s="130">
        <f>'[1]SUELDO OCTUBRE'!$B$11</f>
        <v>1000</v>
      </c>
      <c r="C10" s="130">
        <v>955704</v>
      </c>
      <c r="D10" s="134" t="s">
        <v>71</v>
      </c>
      <c r="E10" s="7">
        <v>111</v>
      </c>
      <c r="F10" s="17" t="s">
        <v>19</v>
      </c>
      <c r="G10" s="24">
        <v>18900000</v>
      </c>
      <c r="H10" s="24">
        <v>18900000</v>
      </c>
      <c r="I10" s="24">
        <v>18900000</v>
      </c>
      <c r="J10" s="24">
        <v>18900000</v>
      </c>
      <c r="K10" s="24">
        <v>18900000</v>
      </c>
      <c r="L10" s="24">
        <v>18900000</v>
      </c>
      <c r="M10" s="24">
        <v>18900000</v>
      </c>
      <c r="N10" s="24">
        <v>18900000</v>
      </c>
      <c r="O10" s="24">
        <v>18900000</v>
      </c>
      <c r="P10" s="24">
        <v>18900000</v>
      </c>
      <c r="Q10" s="24">
        <v>18900000</v>
      </c>
      <c r="R10" s="24">
        <v>18900000</v>
      </c>
      <c r="S10" s="61">
        <f>SUM(G10:R10)</f>
        <v>226800000</v>
      </c>
      <c r="T10" s="23">
        <f>S10/12</f>
        <v>18900000</v>
      </c>
      <c r="U10" s="140">
        <f>SUM(S10:T11)</f>
        <v>297700000</v>
      </c>
      <c r="W10" s="63"/>
      <c r="Y10" s="64"/>
    </row>
    <row r="11" spans="1:27" s="42" customFormat="1" ht="21.95" customHeight="1" thickBot="1" x14ac:dyDescent="0.25">
      <c r="A11" s="155"/>
      <c r="B11" s="131"/>
      <c r="C11" s="131"/>
      <c r="D11" s="135"/>
      <c r="E11" s="6">
        <v>113</v>
      </c>
      <c r="F11" s="18" t="s">
        <v>20</v>
      </c>
      <c r="G11" s="19">
        <v>4000000</v>
      </c>
      <c r="H11" s="19">
        <v>4000000</v>
      </c>
      <c r="I11" s="19">
        <v>4000000</v>
      </c>
      <c r="J11" s="19">
        <v>4000000</v>
      </c>
      <c r="K11" s="19">
        <v>4000000</v>
      </c>
      <c r="L11" s="19">
        <v>4000000</v>
      </c>
      <c r="M11" s="19">
        <v>4000000</v>
      </c>
      <c r="N11" s="19">
        <v>4000000</v>
      </c>
      <c r="O11" s="19">
        <v>4000000</v>
      </c>
      <c r="P11" s="19">
        <v>4000000</v>
      </c>
      <c r="Q11" s="19">
        <v>4000000</v>
      </c>
      <c r="R11" s="19">
        <v>4000000</v>
      </c>
      <c r="S11" s="65">
        <f t="shared" ref="S11:S12" si="0">SUM(G11:R11)</f>
        <v>48000000</v>
      </c>
      <c r="T11" s="20">
        <f t="shared" ref="T11:T12" si="1">S11/12</f>
        <v>4000000</v>
      </c>
      <c r="U11" s="141"/>
      <c r="W11" s="66"/>
      <c r="Y11" s="67"/>
      <c r="AA11" s="66"/>
    </row>
    <row r="12" spans="1:27" s="77" customFormat="1" ht="21.95" customHeight="1" thickBot="1" x14ac:dyDescent="0.25">
      <c r="A12" s="68">
        <v>2</v>
      </c>
      <c r="B12" s="69">
        <v>1000</v>
      </c>
      <c r="C12" s="69">
        <v>4111454</v>
      </c>
      <c r="D12" s="70" t="s">
        <v>28</v>
      </c>
      <c r="E12" s="71">
        <v>111</v>
      </c>
      <c r="F12" s="72" t="s">
        <v>19</v>
      </c>
      <c r="G12" s="73">
        <v>5500000</v>
      </c>
      <c r="H12" s="73">
        <v>5500000</v>
      </c>
      <c r="I12" s="73">
        <v>5500000</v>
      </c>
      <c r="J12" s="73">
        <v>5500000</v>
      </c>
      <c r="K12" s="73">
        <v>5500000</v>
      </c>
      <c r="L12" s="73">
        <v>5500000</v>
      </c>
      <c r="M12" s="73">
        <v>5500000</v>
      </c>
      <c r="N12" s="73">
        <v>5500000</v>
      </c>
      <c r="O12" s="73">
        <v>5500000</v>
      </c>
      <c r="P12" s="73">
        <v>5500000</v>
      </c>
      <c r="Q12" s="73">
        <v>5500000</v>
      </c>
      <c r="R12" s="73">
        <v>5500000</v>
      </c>
      <c r="S12" s="74">
        <f t="shared" si="0"/>
        <v>66000000</v>
      </c>
      <c r="T12" s="75">
        <f t="shared" si="1"/>
        <v>5500000</v>
      </c>
      <c r="U12" s="76">
        <f>SUM(S12:T12)</f>
        <v>71500000</v>
      </c>
      <c r="W12" s="78"/>
      <c r="Y12" s="79"/>
    </row>
    <row r="13" spans="1:27" s="77" customFormat="1" ht="30" customHeight="1" thickBot="1" x14ac:dyDescent="0.25">
      <c r="A13" s="68">
        <v>3</v>
      </c>
      <c r="B13" s="80">
        <v>1000</v>
      </c>
      <c r="C13" s="80">
        <v>4173963</v>
      </c>
      <c r="D13" s="81" t="s">
        <v>91</v>
      </c>
      <c r="E13" s="82">
        <v>111</v>
      </c>
      <c r="F13" s="72" t="s">
        <v>19</v>
      </c>
      <c r="G13" s="73">
        <v>3500000</v>
      </c>
      <c r="H13" s="73">
        <v>3500000</v>
      </c>
      <c r="I13" s="73">
        <v>3500000</v>
      </c>
      <c r="J13" s="73">
        <v>3500000</v>
      </c>
      <c r="K13" s="73">
        <v>3500000</v>
      </c>
      <c r="L13" s="73">
        <v>3500000</v>
      </c>
      <c r="M13" s="73">
        <v>3500000</v>
      </c>
      <c r="N13" s="73">
        <v>3500000</v>
      </c>
      <c r="O13" s="73">
        <v>3500000</v>
      </c>
      <c r="P13" s="73">
        <v>3500000</v>
      </c>
      <c r="Q13" s="73">
        <v>3500000</v>
      </c>
      <c r="R13" s="73">
        <v>3500000</v>
      </c>
      <c r="S13" s="83">
        <f t="shared" ref="S13:S19" si="2">SUM(G13:R13)</f>
        <v>42000000</v>
      </c>
      <c r="T13" s="75">
        <f t="shared" ref="T13" si="3">S13/12</f>
        <v>3500000</v>
      </c>
      <c r="U13" s="76">
        <f>SUM(S13:T13)</f>
        <v>45500000</v>
      </c>
      <c r="W13" s="78"/>
      <c r="Y13" s="79"/>
    </row>
    <row r="14" spans="1:27" s="62" customFormat="1" ht="21.95" customHeight="1" x14ac:dyDescent="0.2">
      <c r="A14" s="128">
        <v>4</v>
      </c>
      <c r="B14" s="146">
        <v>1000</v>
      </c>
      <c r="C14" s="146">
        <v>4173963</v>
      </c>
      <c r="D14" s="160" t="s">
        <v>29</v>
      </c>
      <c r="E14" s="84">
        <v>111</v>
      </c>
      <c r="F14" s="17" t="s">
        <v>19</v>
      </c>
      <c r="G14" s="24">
        <v>3300000</v>
      </c>
      <c r="H14" s="24">
        <v>3300000</v>
      </c>
      <c r="I14" s="24">
        <v>3300000</v>
      </c>
      <c r="J14" s="24">
        <v>3300000</v>
      </c>
      <c r="K14" s="24">
        <v>3300000</v>
      </c>
      <c r="L14" s="24">
        <v>3300000</v>
      </c>
      <c r="M14" s="24">
        <v>3300000</v>
      </c>
      <c r="N14" s="24">
        <v>3300000</v>
      </c>
      <c r="O14" s="24">
        <v>3300000</v>
      </c>
      <c r="P14" s="24">
        <v>3300000</v>
      </c>
      <c r="Q14" s="24">
        <v>3300000</v>
      </c>
      <c r="R14" s="24">
        <v>3300000</v>
      </c>
      <c r="S14" s="39">
        <f t="shared" si="2"/>
        <v>39600000</v>
      </c>
      <c r="T14" s="23">
        <f t="shared" ref="T14:T26" si="4">S14/12</f>
        <v>3300000</v>
      </c>
      <c r="U14" s="140">
        <f>SUM(S14:T15)</f>
        <v>55900000</v>
      </c>
      <c r="W14" s="63"/>
    </row>
    <row r="15" spans="1:27" s="42" customFormat="1" ht="21.95" customHeight="1" thickBot="1" x14ac:dyDescent="0.25">
      <c r="A15" s="129"/>
      <c r="B15" s="147"/>
      <c r="C15" s="147"/>
      <c r="D15" s="161"/>
      <c r="E15" s="10">
        <v>133</v>
      </c>
      <c r="F15" s="18" t="s">
        <v>21</v>
      </c>
      <c r="G15" s="19">
        <v>1000000</v>
      </c>
      <c r="H15" s="19">
        <v>1000000</v>
      </c>
      <c r="I15" s="19">
        <v>1000000</v>
      </c>
      <c r="J15" s="19">
        <v>1000000</v>
      </c>
      <c r="K15" s="19">
        <v>1000000</v>
      </c>
      <c r="L15" s="19">
        <v>1000000</v>
      </c>
      <c r="M15" s="19">
        <v>1000000</v>
      </c>
      <c r="N15" s="19">
        <v>1000000</v>
      </c>
      <c r="O15" s="19">
        <v>1000000</v>
      </c>
      <c r="P15" s="19">
        <v>1000000</v>
      </c>
      <c r="Q15" s="19">
        <v>1000000</v>
      </c>
      <c r="R15" s="19">
        <v>1000000</v>
      </c>
      <c r="S15" s="37">
        <f t="shared" si="2"/>
        <v>12000000</v>
      </c>
      <c r="T15" s="20">
        <f t="shared" si="4"/>
        <v>1000000</v>
      </c>
      <c r="U15" s="141"/>
      <c r="W15" s="66"/>
      <c r="Y15" s="67"/>
    </row>
    <row r="16" spans="1:27" s="62" customFormat="1" ht="21.95" customHeight="1" x14ac:dyDescent="0.2">
      <c r="A16" s="128">
        <v>5</v>
      </c>
      <c r="B16" s="150">
        <v>1000</v>
      </c>
      <c r="C16" s="132">
        <v>4694086</v>
      </c>
      <c r="D16" s="156" t="s">
        <v>30</v>
      </c>
      <c r="E16" s="7">
        <v>111</v>
      </c>
      <c r="F16" s="17" t="s">
        <v>19</v>
      </c>
      <c r="G16" s="24">
        <v>3000000</v>
      </c>
      <c r="H16" s="24">
        <v>3000000</v>
      </c>
      <c r="I16" s="24">
        <v>3000000</v>
      </c>
      <c r="J16" s="24">
        <v>3000000</v>
      </c>
      <c r="K16" s="24">
        <v>3000000</v>
      </c>
      <c r="L16" s="24">
        <v>3000000</v>
      </c>
      <c r="M16" s="24">
        <v>3000000</v>
      </c>
      <c r="N16" s="24">
        <v>3000000</v>
      </c>
      <c r="O16" s="24">
        <v>3000000</v>
      </c>
      <c r="P16" s="24">
        <v>3000000</v>
      </c>
      <c r="Q16" s="24">
        <v>3000000</v>
      </c>
      <c r="R16" s="24">
        <v>3000000</v>
      </c>
      <c r="S16" s="39">
        <f t="shared" si="2"/>
        <v>36000000</v>
      </c>
      <c r="T16" s="23">
        <f t="shared" si="4"/>
        <v>3000000</v>
      </c>
      <c r="U16" s="140">
        <f>SUM(S16:T17)</f>
        <v>55900000</v>
      </c>
      <c r="W16" s="63"/>
    </row>
    <row r="17" spans="1:25" s="42" customFormat="1" ht="21.95" customHeight="1" thickBot="1" x14ac:dyDescent="0.25">
      <c r="A17" s="129"/>
      <c r="B17" s="151"/>
      <c r="C17" s="133"/>
      <c r="D17" s="157"/>
      <c r="E17" s="6">
        <v>133</v>
      </c>
      <c r="F17" s="18" t="s">
        <v>21</v>
      </c>
      <c r="G17" s="19">
        <v>1300000</v>
      </c>
      <c r="H17" s="19">
        <v>1300000</v>
      </c>
      <c r="I17" s="19">
        <v>1300000</v>
      </c>
      <c r="J17" s="19">
        <v>1300000</v>
      </c>
      <c r="K17" s="19">
        <v>1300000</v>
      </c>
      <c r="L17" s="19">
        <v>1300000</v>
      </c>
      <c r="M17" s="19">
        <v>1300000</v>
      </c>
      <c r="N17" s="19">
        <v>1300000</v>
      </c>
      <c r="O17" s="19">
        <v>1300000</v>
      </c>
      <c r="P17" s="19">
        <v>1300000</v>
      </c>
      <c r="Q17" s="19">
        <v>1300000</v>
      </c>
      <c r="R17" s="19">
        <v>1300000</v>
      </c>
      <c r="S17" s="37">
        <f t="shared" si="2"/>
        <v>15600000</v>
      </c>
      <c r="T17" s="20">
        <f t="shared" si="4"/>
        <v>1300000</v>
      </c>
      <c r="U17" s="141"/>
      <c r="W17" s="66"/>
      <c r="Y17" s="67"/>
    </row>
    <row r="18" spans="1:25" s="62" customFormat="1" ht="21.95" customHeight="1" x14ac:dyDescent="0.2">
      <c r="A18" s="128">
        <v>6</v>
      </c>
      <c r="B18" s="130">
        <v>1000</v>
      </c>
      <c r="C18" s="148">
        <v>3724874</v>
      </c>
      <c r="D18" s="134" t="s">
        <v>73</v>
      </c>
      <c r="E18" s="7">
        <v>111</v>
      </c>
      <c r="F18" s="17" t="s">
        <v>19</v>
      </c>
      <c r="G18" s="24">
        <v>2600000</v>
      </c>
      <c r="H18" s="24">
        <v>2600000</v>
      </c>
      <c r="I18" s="24">
        <v>2600000</v>
      </c>
      <c r="J18" s="24">
        <v>2600000</v>
      </c>
      <c r="K18" s="24">
        <v>2600000</v>
      </c>
      <c r="L18" s="24">
        <v>2600000</v>
      </c>
      <c r="M18" s="24">
        <v>2600000</v>
      </c>
      <c r="N18" s="24">
        <v>2600000</v>
      </c>
      <c r="O18" s="24">
        <v>2600000</v>
      </c>
      <c r="P18" s="24">
        <v>2600000</v>
      </c>
      <c r="Q18" s="24">
        <v>2600000</v>
      </c>
      <c r="R18" s="24">
        <v>2600000</v>
      </c>
      <c r="S18" s="39">
        <f t="shared" si="2"/>
        <v>31200000</v>
      </c>
      <c r="T18" s="23">
        <f t="shared" si="4"/>
        <v>2600000</v>
      </c>
      <c r="U18" s="140">
        <f>SUM(S18:T19)</f>
        <v>46800000</v>
      </c>
      <c r="W18" s="63"/>
    </row>
    <row r="19" spans="1:25" s="42" customFormat="1" ht="21.95" customHeight="1" thickBot="1" x14ac:dyDescent="0.25">
      <c r="A19" s="129"/>
      <c r="B19" s="131"/>
      <c r="C19" s="149"/>
      <c r="D19" s="135"/>
      <c r="E19" s="6">
        <v>133</v>
      </c>
      <c r="F19" s="18" t="s">
        <v>21</v>
      </c>
      <c r="G19" s="19">
        <v>1000000</v>
      </c>
      <c r="H19" s="19">
        <v>1000000</v>
      </c>
      <c r="I19" s="19">
        <v>1000000</v>
      </c>
      <c r="J19" s="19">
        <v>1000000</v>
      </c>
      <c r="K19" s="19">
        <v>1000000</v>
      </c>
      <c r="L19" s="19">
        <v>1000000</v>
      </c>
      <c r="M19" s="19">
        <v>1000000</v>
      </c>
      <c r="N19" s="19">
        <v>1000000</v>
      </c>
      <c r="O19" s="19">
        <v>1000000</v>
      </c>
      <c r="P19" s="19">
        <v>1000000</v>
      </c>
      <c r="Q19" s="19">
        <v>1000000</v>
      </c>
      <c r="R19" s="19">
        <v>1000000</v>
      </c>
      <c r="S19" s="37">
        <f t="shared" si="2"/>
        <v>12000000</v>
      </c>
      <c r="T19" s="20">
        <f t="shared" si="4"/>
        <v>1000000</v>
      </c>
      <c r="U19" s="141"/>
      <c r="W19" s="66"/>
    </row>
    <row r="20" spans="1:25" s="62" customFormat="1" ht="21.95" customHeight="1" x14ac:dyDescent="0.2">
      <c r="A20" s="128">
        <v>7</v>
      </c>
      <c r="B20" s="130">
        <v>1000</v>
      </c>
      <c r="C20" s="132">
        <v>1613076</v>
      </c>
      <c r="D20" s="134" t="s">
        <v>31</v>
      </c>
      <c r="E20" s="7">
        <v>111</v>
      </c>
      <c r="F20" s="17" t="s">
        <v>19</v>
      </c>
      <c r="G20" s="24">
        <v>2400000</v>
      </c>
      <c r="H20" s="24">
        <v>2400000</v>
      </c>
      <c r="I20" s="24">
        <v>2400000</v>
      </c>
      <c r="J20" s="24">
        <v>2400000</v>
      </c>
      <c r="K20" s="24">
        <v>2400000</v>
      </c>
      <c r="L20" s="24">
        <v>2400000</v>
      </c>
      <c r="M20" s="24">
        <v>2400000</v>
      </c>
      <c r="N20" s="24">
        <v>2400000</v>
      </c>
      <c r="O20" s="24">
        <v>2400000</v>
      </c>
      <c r="P20" s="24">
        <v>2400000</v>
      </c>
      <c r="Q20" s="24">
        <v>2400000</v>
      </c>
      <c r="R20" s="24">
        <v>2400000</v>
      </c>
      <c r="S20" s="39">
        <f t="shared" ref="S20:S22" si="5">SUM(G20:R20)</f>
        <v>28800000</v>
      </c>
      <c r="T20" s="23">
        <f t="shared" si="4"/>
        <v>2400000</v>
      </c>
      <c r="U20" s="140">
        <f>SUM(S20:T21)</f>
        <v>39000000</v>
      </c>
      <c r="W20" s="63"/>
    </row>
    <row r="21" spans="1:25" s="42" customFormat="1" ht="21.95" customHeight="1" thickBot="1" x14ac:dyDescent="0.25">
      <c r="A21" s="129"/>
      <c r="B21" s="131"/>
      <c r="C21" s="133"/>
      <c r="D21" s="135"/>
      <c r="E21" s="6">
        <v>133</v>
      </c>
      <c r="F21" s="18" t="s">
        <v>21</v>
      </c>
      <c r="G21" s="19">
        <v>600000</v>
      </c>
      <c r="H21" s="19">
        <v>600000</v>
      </c>
      <c r="I21" s="19">
        <v>600000</v>
      </c>
      <c r="J21" s="19">
        <v>600000</v>
      </c>
      <c r="K21" s="19">
        <v>600000</v>
      </c>
      <c r="L21" s="19">
        <v>600000</v>
      </c>
      <c r="M21" s="19">
        <v>600000</v>
      </c>
      <c r="N21" s="19">
        <v>600000</v>
      </c>
      <c r="O21" s="19">
        <v>600000</v>
      </c>
      <c r="P21" s="19">
        <v>600000</v>
      </c>
      <c r="Q21" s="19">
        <v>600000</v>
      </c>
      <c r="R21" s="19">
        <v>600000</v>
      </c>
      <c r="S21" s="37">
        <f t="shared" si="5"/>
        <v>7200000</v>
      </c>
      <c r="T21" s="20">
        <f t="shared" si="4"/>
        <v>600000</v>
      </c>
      <c r="U21" s="141"/>
      <c r="W21" s="66"/>
    </row>
    <row r="22" spans="1:25" s="62" customFormat="1" ht="21.95" customHeight="1" x14ac:dyDescent="0.2">
      <c r="A22" s="128">
        <v>8</v>
      </c>
      <c r="B22" s="130">
        <v>1000</v>
      </c>
      <c r="C22" s="132">
        <v>3510960</v>
      </c>
      <c r="D22" s="134" t="s">
        <v>32</v>
      </c>
      <c r="E22" s="7">
        <v>111</v>
      </c>
      <c r="F22" s="17" t="s">
        <v>19</v>
      </c>
      <c r="G22" s="24">
        <v>2000000</v>
      </c>
      <c r="H22" s="24">
        <v>2000000</v>
      </c>
      <c r="I22" s="24">
        <v>2000000</v>
      </c>
      <c r="J22" s="24">
        <v>2000000</v>
      </c>
      <c r="K22" s="24">
        <v>2000000</v>
      </c>
      <c r="L22" s="24">
        <v>2000000</v>
      </c>
      <c r="M22" s="24">
        <v>2000000</v>
      </c>
      <c r="N22" s="24">
        <v>2000000</v>
      </c>
      <c r="O22" s="24">
        <v>2000000</v>
      </c>
      <c r="P22" s="24">
        <v>2000000</v>
      </c>
      <c r="Q22" s="24">
        <v>2000000</v>
      </c>
      <c r="R22" s="24">
        <v>2000000</v>
      </c>
      <c r="S22" s="39">
        <f t="shared" si="5"/>
        <v>24000000</v>
      </c>
      <c r="T22" s="23">
        <f t="shared" si="4"/>
        <v>2000000</v>
      </c>
      <c r="U22" s="140">
        <f>SUM(S22:T23)</f>
        <v>35100000</v>
      </c>
      <c r="W22" s="63"/>
    </row>
    <row r="23" spans="1:25" s="42" customFormat="1" ht="21.95" customHeight="1" thickBot="1" x14ac:dyDescent="0.25">
      <c r="A23" s="129"/>
      <c r="B23" s="131"/>
      <c r="C23" s="133"/>
      <c r="D23" s="135"/>
      <c r="E23" s="6">
        <v>133</v>
      </c>
      <c r="F23" s="18" t="s">
        <v>21</v>
      </c>
      <c r="G23" s="19">
        <v>700000</v>
      </c>
      <c r="H23" s="19">
        <v>700000</v>
      </c>
      <c r="I23" s="19">
        <v>700000</v>
      </c>
      <c r="J23" s="19">
        <v>700000</v>
      </c>
      <c r="K23" s="19">
        <v>700000</v>
      </c>
      <c r="L23" s="19">
        <v>700000</v>
      </c>
      <c r="M23" s="19">
        <v>700000</v>
      </c>
      <c r="N23" s="19">
        <v>700000</v>
      </c>
      <c r="O23" s="19">
        <v>700000</v>
      </c>
      <c r="P23" s="19">
        <v>700000</v>
      </c>
      <c r="Q23" s="19">
        <v>700000</v>
      </c>
      <c r="R23" s="19">
        <v>700000</v>
      </c>
      <c r="S23" s="37">
        <f>SUM(G23:R23)</f>
        <v>8400000</v>
      </c>
      <c r="T23" s="20">
        <f t="shared" si="4"/>
        <v>700000</v>
      </c>
      <c r="U23" s="141"/>
      <c r="W23" s="66"/>
    </row>
    <row r="24" spans="1:25" s="62" customFormat="1" ht="21.95" customHeight="1" x14ac:dyDescent="0.2">
      <c r="A24" s="128">
        <v>9</v>
      </c>
      <c r="B24" s="130">
        <f t="shared" ref="B24:B55" si="6">$B$22</f>
        <v>1000</v>
      </c>
      <c r="C24" s="132">
        <v>3991555</v>
      </c>
      <c r="D24" s="134" t="s">
        <v>33</v>
      </c>
      <c r="E24" s="7">
        <v>111</v>
      </c>
      <c r="F24" s="17" t="s">
        <v>19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39">
        <f>SUM(G24:R24)</f>
        <v>0</v>
      </c>
      <c r="T24" s="23">
        <f t="shared" si="4"/>
        <v>0</v>
      </c>
      <c r="U24" s="140">
        <f>SUM(S24:T25)</f>
        <v>0</v>
      </c>
      <c r="W24" s="63"/>
    </row>
    <row r="25" spans="1:25" s="42" customFormat="1" ht="21.95" customHeight="1" thickBot="1" x14ac:dyDescent="0.25">
      <c r="A25" s="129"/>
      <c r="B25" s="131"/>
      <c r="C25" s="133"/>
      <c r="D25" s="135"/>
      <c r="E25" s="6">
        <v>133</v>
      </c>
      <c r="F25" s="18" t="s">
        <v>21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37">
        <f>SUM(G25:R25)</f>
        <v>0</v>
      </c>
      <c r="T25" s="20">
        <f t="shared" si="4"/>
        <v>0</v>
      </c>
      <c r="U25" s="141"/>
      <c r="W25" s="66"/>
    </row>
    <row r="26" spans="1:25" s="77" customFormat="1" ht="21.95" customHeight="1" thickBot="1" x14ac:dyDescent="0.25">
      <c r="A26" s="68">
        <v>10</v>
      </c>
      <c r="B26" s="85">
        <f t="shared" si="6"/>
        <v>1000</v>
      </c>
      <c r="C26" s="85">
        <v>1366898</v>
      </c>
      <c r="D26" s="70" t="s">
        <v>34</v>
      </c>
      <c r="E26" s="71">
        <v>111</v>
      </c>
      <c r="F26" s="72" t="s">
        <v>19</v>
      </c>
      <c r="G26" s="86">
        <v>3400000</v>
      </c>
      <c r="H26" s="86">
        <v>3400000</v>
      </c>
      <c r="I26" s="86">
        <v>3400000</v>
      </c>
      <c r="J26" s="86">
        <v>3400000</v>
      </c>
      <c r="K26" s="86">
        <v>3400000</v>
      </c>
      <c r="L26" s="86">
        <v>3400000</v>
      </c>
      <c r="M26" s="86">
        <v>3400000</v>
      </c>
      <c r="N26" s="86">
        <v>3400000</v>
      </c>
      <c r="O26" s="86">
        <v>3400000</v>
      </c>
      <c r="P26" s="86">
        <v>3400000</v>
      </c>
      <c r="Q26" s="86">
        <v>3400000</v>
      </c>
      <c r="R26" s="86">
        <v>3400000</v>
      </c>
      <c r="S26" s="83">
        <f t="shared" ref="S26:S32" si="7">SUM(G26:R26)</f>
        <v>40800000</v>
      </c>
      <c r="T26" s="75">
        <f t="shared" si="4"/>
        <v>3400000</v>
      </c>
      <c r="U26" s="76">
        <f>SUM(S26:T26)</f>
        <v>44200000</v>
      </c>
      <c r="W26" s="78"/>
    </row>
    <row r="27" spans="1:25" s="62" customFormat="1" ht="21.95" customHeight="1" x14ac:dyDescent="0.2">
      <c r="A27" s="128">
        <v>11</v>
      </c>
      <c r="B27" s="130">
        <f t="shared" si="6"/>
        <v>1000</v>
      </c>
      <c r="C27" s="130">
        <v>3991555</v>
      </c>
      <c r="D27" s="134" t="s">
        <v>90</v>
      </c>
      <c r="E27" s="7">
        <v>111</v>
      </c>
      <c r="F27" s="17" t="s">
        <v>19</v>
      </c>
      <c r="G27" s="87">
        <v>4000000</v>
      </c>
      <c r="H27" s="87">
        <v>4000000</v>
      </c>
      <c r="I27" s="87">
        <v>4000000</v>
      </c>
      <c r="J27" s="87">
        <v>4000000</v>
      </c>
      <c r="K27" s="87">
        <v>4000000</v>
      </c>
      <c r="L27" s="87">
        <v>4000000</v>
      </c>
      <c r="M27" s="87">
        <v>4000000</v>
      </c>
      <c r="N27" s="87">
        <v>4000000</v>
      </c>
      <c r="O27" s="87">
        <v>4000000</v>
      </c>
      <c r="P27" s="87">
        <v>4000000</v>
      </c>
      <c r="Q27" s="87">
        <v>4000000</v>
      </c>
      <c r="R27" s="87">
        <v>4000000</v>
      </c>
      <c r="S27" s="39">
        <f t="shared" ref="S27:S30" si="8">SUM(G27:R27)</f>
        <v>48000000</v>
      </c>
      <c r="T27" s="23">
        <f t="shared" ref="T27:T30" si="9">S27/12</f>
        <v>4000000</v>
      </c>
      <c r="U27" s="140">
        <f>SUM(S27:T28)</f>
        <v>65000000</v>
      </c>
      <c r="W27" s="63"/>
    </row>
    <row r="28" spans="1:25" s="42" customFormat="1" ht="21.95" customHeight="1" thickBot="1" x14ac:dyDescent="0.25">
      <c r="A28" s="129"/>
      <c r="B28" s="131"/>
      <c r="C28" s="131"/>
      <c r="D28" s="135"/>
      <c r="E28" s="6">
        <v>133</v>
      </c>
      <c r="F28" s="18" t="s">
        <v>21</v>
      </c>
      <c r="G28" s="19">
        <v>1000000</v>
      </c>
      <c r="H28" s="19">
        <v>1000000</v>
      </c>
      <c r="I28" s="19">
        <v>1000000</v>
      </c>
      <c r="J28" s="19">
        <v>1000000</v>
      </c>
      <c r="K28" s="19">
        <v>1000000</v>
      </c>
      <c r="L28" s="19">
        <v>1000000</v>
      </c>
      <c r="M28" s="19">
        <v>1000000</v>
      </c>
      <c r="N28" s="19">
        <v>1000000</v>
      </c>
      <c r="O28" s="19">
        <v>1000000</v>
      </c>
      <c r="P28" s="19">
        <v>1000000</v>
      </c>
      <c r="Q28" s="19">
        <v>1000000</v>
      </c>
      <c r="R28" s="19">
        <v>1000000</v>
      </c>
      <c r="S28" s="37">
        <f t="shared" si="8"/>
        <v>12000000</v>
      </c>
      <c r="T28" s="20">
        <f t="shared" si="9"/>
        <v>1000000</v>
      </c>
      <c r="U28" s="141"/>
      <c r="W28" s="66"/>
    </row>
    <row r="29" spans="1:25" s="62" customFormat="1" ht="21.95" customHeight="1" x14ac:dyDescent="0.2">
      <c r="A29" s="128">
        <v>12</v>
      </c>
      <c r="B29" s="130">
        <f t="shared" si="6"/>
        <v>1000</v>
      </c>
      <c r="C29" s="130">
        <v>3523729</v>
      </c>
      <c r="D29" s="134" t="s">
        <v>89</v>
      </c>
      <c r="E29" s="7">
        <v>111</v>
      </c>
      <c r="F29" s="17" t="s">
        <v>19</v>
      </c>
      <c r="G29" s="87">
        <v>2500000</v>
      </c>
      <c r="H29" s="87">
        <v>2500000</v>
      </c>
      <c r="I29" s="87">
        <v>2500000</v>
      </c>
      <c r="J29" s="87">
        <v>2500000</v>
      </c>
      <c r="K29" s="87">
        <v>2500000</v>
      </c>
      <c r="L29" s="87">
        <v>2500000</v>
      </c>
      <c r="M29" s="87">
        <v>2500000</v>
      </c>
      <c r="N29" s="87">
        <v>2500000</v>
      </c>
      <c r="O29" s="87">
        <v>2500000</v>
      </c>
      <c r="P29" s="87">
        <v>2500000</v>
      </c>
      <c r="Q29" s="87">
        <v>2500000</v>
      </c>
      <c r="R29" s="87">
        <v>2500000</v>
      </c>
      <c r="S29" s="39">
        <f t="shared" si="8"/>
        <v>30000000</v>
      </c>
      <c r="T29" s="23">
        <f t="shared" si="9"/>
        <v>2500000</v>
      </c>
      <c r="U29" s="140">
        <f>SUM(S29:T30)</f>
        <v>39000000</v>
      </c>
      <c r="W29" s="63"/>
    </row>
    <row r="30" spans="1:25" s="42" customFormat="1" ht="21.95" customHeight="1" thickBot="1" x14ac:dyDescent="0.25">
      <c r="A30" s="129"/>
      <c r="B30" s="131"/>
      <c r="C30" s="131"/>
      <c r="D30" s="135"/>
      <c r="E30" s="6">
        <v>133</v>
      </c>
      <c r="F30" s="18" t="s">
        <v>21</v>
      </c>
      <c r="G30" s="19">
        <v>500000</v>
      </c>
      <c r="H30" s="19">
        <v>500000</v>
      </c>
      <c r="I30" s="19">
        <v>500000</v>
      </c>
      <c r="J30" s="19">
        <v>500000</v>
      </c>
      <c r="K30" s="19">
        <v>500000</v>
      </c>
      <c r="L30" s="19">
        <v>500000</v>
      </c>
      <c r="M30" s="19">
        <v>500000</v>
      </c>
      <c r="N30" s="19">
        <v>500000</v>
      </c>
      <c r="O30" s="19">
        <v>500000</v>
      </c>
      <c r="P30" s="19">
        <v>500000</v>
      </c>
      <c r="Q30" s="19">
        <v>500000</v>
      </c>
      <c r="R30" s="19">
        <v>500000</v>
      </c>
      <c r="S30" s="37">
        <f t="shared" si="8"/>
        <v>6000000</v>
      </c>
      <c r="T30" s="20">
        <f t="shared" si="9"/>
        <v>500000</v>
      </c>
      <c r="U30" s="141"/>
      <c r="W30" s="66"/>
    </row>
    <row r="31" spans="1:25" s="62" customFormat="1" ht="21.95" customHeight="1" x14ac:dyDescent="0.2">
      <c r="A31" s="162">
        <v>13</v>
      </c>
      <c r="B31" s="142">
        <f t="shared" si="6"/>
        <v>1000</v>
      </c>
      <c r="C31" s="142">
        <v>1397050</v>
      </c>
      <c r="D31" s="152" t="s">
        <v>35</v>
      </c>
      <c r="E31" s="7">
        <v>112</v>
      </c>
      <c r="F31" s="17" t="s">
        <v>63</v>
      </c>
      <c r="G31" s="24">
        <v>2000000</v>
      </c>
      <c r="H31" s="24">
        <v>2000000</v>
      </c>
      <c r="I31" s="24">
        <v>2000000</v>
      </c>
      <c r="J31" s="24">
        <v>2000000</v>
      </c>
      <c r="K31" s="24">
        <v>2000000</v>
      </c>
      <c r="L31" s="24">
        <v>2000000</v>
      </c>
      <c r="M31" s="24">
        <v>2000000</v>
      </c>
      <c r="N31" s="24">
        <v>2000000</v>
      </c>
      <c r="O31" s="24">
        <v>2000000</v>
      </c>
      <c r="P31" s="24">
        <v>2000000</v>
      </c>
      <c r="Q31" s="24">
        <v>2000000</v>
      </c>
      <c r="R31" s="24">
        <v>2000000</v>
      </c>
      <c r="S31" s="39">
        <f t="shared" si="7"/>
        <v>24000000</v>
      </c>
      <c r="T31" s="23">
        <f>S31/12</f>
        <v>2000000</v>
      </c>
      <c r="U31" s="140">
        <f>SUM(S31:T32)</f>
        <v>40300000</v>
      </c>
      <c r="W31" s="63"/>
    </row>
    <row r="32" spans="1:25" s="42" customFormat="1" ht="21.95" customHeight="1" thickBot="1" x14ac:dyDescent="0.25">
      <c r="A32" s="163"/>
      <c r="B32" s="143"/>
      <c r="C32" s="143"/>
      <c r="D32" s="153"/>
      <c r="E32" s="6">
        <v>113</v>
      </c>
      <c r="F32" s="18" t="s">
        <v>20</v>
      </c>
      <c r="G32" s="19">
        <v>1100000</v>
      </c>
      <c r="H32" s="19">
        <v>1100000</v>
      </c>
      <c r="I32" s="19">
        <v>1100000</v>
      </c>
      <c r="J32" s="19">
        <v>1100000</v>
      </c>
      <c r="K32" s="19">
        <v>1100000</v>
      </c>
      <c r="L32" s="19">
        <v>1100000</v>
      </c>
      <c r="M32" s="19">
        <v>1100000</v>
      </c>
      <c r="N32" s="19">
        <v>1100000</v>
      </c>
      <c r="O32" s="19">
        <v>1100000</v>
      </c>
      <c r="P32" s="19">
        <v>1100000</v>
      </c>
      <c r="Q32" s="19">
        <v>1100000</v>
      </c>
      <c r="R32" s="19">
        <v>1100000</v>
      </c>
      <c r="S32" s="37">
        <f t="shared" si="7"/>
        <v>13200000</v>
      </c>
      <c r="T32" s="20">
        <f>S32/12</f>
        <v>1100000</v>
      </c>
      <c r="U32" s="141"/>
      <c r="W32" s="66"/>
    </row>
    <row r="33" spans="1:23" s="62" customFormat="1" ht="21.95" customHeight="1" x14ac:dyDescent="0.2">
      <c r="A33" s="128">
        <v>14</v>
      </c>
      <c r="B33" s="130">
        <f t="shared" si="6"/>
        <v>1000</v>
      </c>
      <c r="C33" s="132">
        <v>3628195</v>
      </c>
      <c r="D33" s="134" t="s">
        <v>59</v>
      </c>
      <c r="E33" s="7">
        <v>112</v>
      </c>
      <c r="F33" s="17" t="s">
        <v>63</v>
      </c>
      <c r="G33" s="24">
        <v>2000000</v>
      </c>
      <c r="H33" s="24">
        <v>2000000</v>
      </c>
      <c r="I33" s="24">
        <v>2000000</v>
      </c>
      <c r="J33" s="24">
        <v>2000000</v>
      </c>
      <c r="K33" s="24">
        <v>2000000</v>
      </c>
      <c r="L33" s="24">
        <v>2000000</v>
      </c>
      <c r="M33" s="24">
        <v>2000000</v>
      </c>
      <c r="N33" s="24">
        <v>2000000</v>
      </c>
      <c r="O33" s="24">
        <v>2000000</v>
      </c>
      <c r="P33" s="24">
        <v>2000000</v>
      </c>
      <c r="Q33" s="24">
        <v>2000000</v>
      </c>
      <c r="R33" s="24">
        <v>2000000</v>
      </c>
      <c r="S33" s="39">
        <f t="shared" ref="S33:S34" si="10">SUM(G33:R33)</f>
        <v>24000000</v>
      </c>
      <c r="T33" s="23">
        <f t="shared" ref="T33:T54" si="11">S33/12</f>
        <v>2000000</v>
      </c>
      <c r="U33" s="140">
        <f>SUM(S33:T34)</f>
        <v>40300000</v>
      </c>
      <c r="W33" s="63"/>
    </row>
    <row r="34" spans="1:23" s="42" customFormat="1" ht="21.95" customHeight="1" thickBot="1" x14ac:dyDescent="0.25">
      <c r="A34" s="129"/>
      <c r="B34" s="131"/>
      <c r="C34" s="133"/>
      <c r="D34" s="135"/>
      <c r="E34" s="6">
        <v>113</v>
      </c>
      <c r="F34" s="18" t="s">
        <v>20</v>
      </c>
      <c r="G34" s="19">
        <v>1100000</v>
      </c>
      <c r="H34" s="19">
        <v>1100000</v>
      </c>
      <c r="I34" s="19">
        <v>1100000</v>
      </c>
      <c r="J34" s="19">
        <v>1100000</v>
      </c>
      <c r="K34" s="19">
        <v>1100000</v>
      </c>
      <c r="L34" s="19">
        <v>1100000</v>
      </c>
      <c r="M34" s="19">
        <v>1100000</v>
      </c>
      <c r="N34" s="19">
        <v>1100000</v>
      </c>
      <c r="O34" s="19">
        <v>1100000</v>
      </c>
      <c r="P34" s="19">
        <v>1100000</v>
      </c>
      <c r="Q34" s="19">
        <v>1100000</v>
      </c>
      <c r="R34" s="19">
        <v>1100000</v>
      </c>
      <c r="S34" s="37">
        <f t="shared" si="10"/>
        <v>13200000</v>
      </c>
      <c r="T34" s="20">
        <f t="shared" si="11"/>
        <v>1100000</v>
      </c>
      <c r="U34" s="141"/>
      <c r="W34" s="66"/>
    </row>
    <row r="35" spans="1:23" s="62" customFormat="1" ht="21.95" customHeight="1" x14ac:dyDescent="0.2">
      <c r="A35" s="128">
        <v>15</v>
      </c>
      <c r="B35" s="130">
        <f t="shared" si="6"/>
        <v>1000</v>
      </c>
      <c r="C35" s="132">
        <f>[2]MUNI_CAP_MIRANDA_AGOSTO!$G$31</f>
        <v>4740398</v>
      </c>
      <c r="D35" s="134" t="s">
        <v>62</v>
      </c>
      <c r="E35" s="7">
        <v>112</v>
      </c>
      <c r="F35" s="17" t="s">
        <v>63</v>
      </c>
      <c r="G35" s="24">
        <v>2000000</v>
      </c>
      <c r="H35" s="24">
        <v>2000000</v>
      </c>
      <c r="I35" s="24">
        <v>2000000</v>
      </c>
      <c r="J35" s="24">
        <v>2000000</v>
      </c>
      <c r="K35" s="24">
        <v>2000000</v>
      </c>
      <c r="L35" s="24">
        <v>2000000</v>
      </c>
      <c r="M35" s="24">
        <v>2000000</v>
      </c>
      <c r="N35" s="24">
        <v>2000000</v>
      </c>
      <c r="O35" s="24">
        <v>2000000</v>
      </c>
      <c r="P35" s="24">
        <v>2000000</v>
      </c>
      <c r="Q35" s="24">
        <v>2000000</v>
      </c>
      <c r="R35" s="24">
        <v>2000000</v>
      </c>
      <c r="S35" s="39">
        <f t="shared" ref="S35:S36" si="12">SUM(G35:R35)</f>
        <v>24000000</v>
      </c>
      <c r="T35" s="23">
        <f t="shared" si="11"/>
        <v>2000000</v>
      </c>
      <c r="U35" s="140">
        <f>SUM(S35:T36)</f>
        <v>40300000</v>
      </c>
      <c r="W35" s="63"/>
    </row>
    <row r="36" spans="1:23" s="42" customFormat="1" ht="21.95" customHeight="1" thickBot="1" x14ac:dyDescent="0.25">
      <c r="A36" s="129"/>
      <c r="B36" s="131"/>
      <c r="C36" s="133"/>
      <c r="D36" s="135"/>
      <c r="E36" s="6">
        <v>113</v>
      </c>
      <c r="F36" s="18" t="s">
        <v>20</v>
      </c>
      <c r="G36" s="19">
        <v>1100000</v>
      </c>
      <c r="H36" s="19">
        <v>1100000</v>
      </c>
      <c r="I36" s="19">
        <v>1100000</v>
      </c>
      <c r="J36" s="19">
        <v>1100000</v>
      </c>
      <c r="K36" s="19">
        <v>1100000</v>
      </c>
      <c r="L36" s="19">
        <v>1100000</v>
      </c>
      <c r="M36" s="19">
        <v>1100000</v>
      </c>
      <c r="N36" s="19">
        <v>1100000</v>
      </c>
      <c r="O36" s="19">
        <v>1100000</v>
      </c>
      <c r="P36" s="19">
        <v>1100000</v>
      </c>
      <c r="Q36" s="19">
        <v>1100000</v>
      </c>
      <c r="R36" s="19">
        <v>1100000</v>
      </c>
      <c r="S36" s="37">
        <f t="shared" si="12"/>
        <v>13200000</v>
      </c>
      <c r="T36" s="20">
        <f t="shared" si="11"/>
        <v>1100000</v>
      </c>
      <c r="U36" s="141"/>
      <c r="W36" s="66"/>
    </row>
    <row r="37" spans="1:23" s="62" customFormat="1" ht="21.95" customHeight="1" x14ac:dyDescent="0.2">
      <c r="A37" s="128">
        <v>16</v>
      </c>
      <c r="B37" s="130">
        <f t="shared" si="6"/>
        <v>1000</v>
      </c>
      <c r="C37" s="144">
        <v>1810398</v>
      </c>
      <c r="D37" s="134" t="s">
        <v>36</v>
      </c>
      <c r="E37" s="7">
        <v>113</v>
      </c>
      <c r="F37" s="17" t="s">
        <v>63</v>
      </c>
      <c r="G37" s="24">
        <v>2000000</v>
      </c>
      <c r="H37" s="24">
        <v>2000000</v>
      </c>
      <c r="I37" s="24">
        <v>2000000</v>
      </c>
      <c r="J37" s="24">
        <v>2000000</v>
      </c>
      <c r="K37" s="24">
        <v>2000000</v>
      </c>
      <c r="L37" s="24">
        <v>2000000</v>
      </c>
      <c r="M37" s="24">
        <v>2000000</v>
      </c>
      <c r="N37" s="24">
        <v>2000000</v>
      </c>
      <c r="O37" s="24">
        <v>2000000</v>
      </c>
      <c r="P37" s="24">
        <v>2000000</v>
      </c>
      <c r="Q37" s="24">
        <v>2000000</v>
      </c>
      <c r="R37" s="24">
        <v>2000000</v>
      </c>
      <c r="S37" s="39">
        <f t="shared" ref="S37:S38" si="13">SUM(G37:R37)</f>
        <v>24000000</v>
      </c>
      <c r="T37" s="23">
        <f t="shared" si="11"/>
        <v>2000000</v>
      </c>
      <c r="U37" s="140">
        <f>SUM(S37:T38)</f>
        <v>40300000</v>
      </c>
      <c r="W37" s="63"/>
    </row>
    <row r="38" spans="1:23" s="42" customFormat="1" ht="21.95" customHeight="1" thickBot="1" x14ac:dyDescent="0.25">
      <c r="A38" s="129"/>
      <c r="B38" s="131"/>
      <c r="C38" s="145"/>
      <c r="D38" s="135"/>
      <c r="E38" s="6">
        <v>113</v>
      </c>
      <c r="F38" s="18" t="s">
        <v>20</v>
      </c>
      <c r="G38" s="19">
        <v>1100000</v>
      </c>
      <c r="H38" s="19">
        <v>1100000</v>
      </c>
      <c r="I38" s="19">
        <v>1100000</v>
      </c>
      <c r="J38" s="19">
        <v>1100000</v>
      </c>
      <c r="K38" s="19">
        <v>1100000</v>
      </c>
      <c r="L38" s="19">
        <v>1100000</v>
      </c>
      <c r="M38" s="19">
        <v>1100000</v>
      </c>
      <c r="N38" s="19">
        <v>1100000</v>
      </c>
      <c r="O38" s="19">
        <v>1100000</v>
      </c>
      <c r="P38" s="19">
        <v>1100000</v>
      </c>
      <c r="Q38" s="19">
        <v>1100000</v>
      </c>
      <c r="R38" s="19">
        <v>1100000</v>
      </c>
      <c r="S38" s="37">
        <f t="shared" si="13"/>
        <v>13200000</v>
      </c>
      <c r="T38" s="20">
        <f t="shared" si="11"/>
        <v>1100000</v>
      </c>
      <c r="U38" s="141"/>
      <c r="W38" s="66"/>
    </row>
    <row r="39" spans="1:23" s="62" customFormat="1" ht="21.95" customHeight="1" x14ac:dyDescent="0.2">
      <c r="A39" s="128">
        <v>17</v>
      </c>
      <c r="B39" s="130">
        <f t="shared" si="6"/>
        <v>1000</v>
      </c>
      <c r="C39" s="144">
        <v>1564448</v>
      </c>
      <c r="D39" s="134" t="s">
        <v>37</v>
      </c>
      <c r="E39" s="7">
        <v>112</v>
      </c>
      <c r="F39" s="17" t="s">
        <v>63</v>
      </c>
      <c r="G39" s="24">
        <v>2000000</v>
      </c>
      <c r="H39" s="24">
        <v>2000000</v>
      </c>
      <c r="I39" s="24">
        <v>2000000</v>
      </c>
      <c r="J39" s="24">
        <v>2000000</v>
      </c>
      <c r="K39" s="24">
        <v>2000000</v>
      </c>
      <c r="L39" s="24">
        <v>2000000</v>
      </c>
      <c r="M39" s="24">
        <v>2000000</v>
      </c>
      <c r="N39" s="24">
        <v>2000000</v>
      </c>
      <c r="O39" s="24">
        <v>2000000</v>
      </c>
      <c r="P39" s="24">
        <v>2000000</v>
      </c>
      <c r="Q39" s="24">
        <v>2000000</v>
      </c>
      <c r="R39" s="24">
        <v>2000000</v>
      </c>
      <c r="S39" s="39">
        <f t="shared" ref="S39:S40" si="14">SUM(G39:R39)</f>
        <v>24000000</v>
      </c>
      <c r="T39" s="23">
        <f t="shared" si="11"/>
        <v>2000000</v>
      </c>
      <c r="U39" s="140">
        <f>SUM(S39:T40)</f>
        <v>40300000</v>
      </c>
      <c r="W39" s="63"/>
    </row>
    <row r="40" spans="1:23" s="42" customFormat="1" ht="21.95" customHeight="1" thickBot="1" x14ac:dyDescent="0.25">
      <c r="A40" s="129"/>
      <c r="B40" s="131"/>
      <c r="C40" s="145"/>
      <c r="D40" s="135"/>
      <c r="E40" s="6">
        <v>113</v>
      </c>
      <c r="F40" s="18" t="s">
        <v>20</v>
      </c>
      <c r="G40" s="19">
        <v>1100000</v>
      </c>
      <c r="H40" s="19">
        <v>1100000</v>
      </c>
      <c r="I40" s="19">
        <v>1100000</v>
      </c>
      <c r="J40" s="19">
        <v>1100000</v>
      </c>
      <c r="K40" s="19">
        <v>1100000</v>
      </c>
      <c r="L40" s="19">
        <v>1100000</v>
      </c>
      <c r="M40" s="19">
        <v>1100000</v>
      </c>
      <c r="N40" s="19">
        <v>1100000</v>
      </c>
      <c r="O40" s="19">
        <v>1100000</v>
      </c>
      <c r="P40" s="19">
        <v>1100000</v>
      </c>
      <c r="Q40" s="19">
        <v>1100000</v>
      </c>
      <c r="R40" s="19">
        <v>1100000</v>
      </c>
      <c r="S40" s="37">
        <f t="shared" si="14"/>
        <v>13200000</v>
      </c>
      <c r="T40" s="20">
        <f t="shared" si="11"/>
        <v>1100000</v>
      </c>
      <c r="U40" s="141"/>
      <c r="W40" s="66"/>
    </row>
    <row r="41" spans="1:23" s="62" customFormat="1" ht="21.95" customHeight="1" x14ac:dyDescent="0.2">
      <c r="A41" s="128">
        <v>18</v>
      </c>
      <c r="B41" s="132">
        <f t="shared" si="6"/>
        <v>1000</v>
      </c>
      <c r="C41" s="132">
        <v>2662778</v>
      </c>
      <c r="D41" s="134" t="s">
        <v>74</v>
      </c>
      <c r="E41" s="7">
        <v>112</v>
      </c>
      <c r="F41" s="17" t="s">
        <v>63</v>
      </c>
      <c r="G41" s="24">
        <v>2000000</v>
      </c>
      <c r="H41" s="24">
        <v>2000000</v>
      </c>
      <c r="I41" s="24">
        <v>2000000</v>
      </c>
      <c r="J41" s="24">
        <v>2000000</v>
      </c>
      <c r="K41" s="24">
        <v>2000000</v>
      </c>
      <c r="L41" s="24">
        <v>2000000</v>
      </c>
      <c r="M41" s="24">
        <v>2000000</v>
      </c>
      <c r="N41" s="24">
        <v>2000000</v>
      </c>
      <c r="O41" s="24">
        <v>2000000</v>
      </c>
      <c r="P41" s="24">
        <v>2000000</v>
      </c>
      <c r="Q41" s="24">
        <v>2000000</v>
      </c>
      <c r="R41" s="24">
        <v>2000000</v>
      </c>
      <c r="S41" s="39">
        <f t="shared" ref="S41" si="15">SUM(G41:R41)</f>
        <v>24000000</v>
      </c>
      <c r="T41" s="23">
        <f t="shared" si="11"/>
        <v>2000000</v>
      </c>
      <c r="U41" s="140">
        <f>SUM(S41:T42)</f>
        <v>40300000</v>
      </c>
      <c r="W41" s="63"/>
    </row>
    <row r="42" spans="1:23" s="42" customFormat="1" ht="21.95" customHeight="1" thickBot="1" x14ac:dyDescent="0.25">
      <c r="A42" s="129"/>
      <c r="B42" s="133"/>
      <c r="C42" s="133"/>
      <c r="D42" s="135"/>
      <c r="E42" s="6">
        <v>113</v>
      </c>
      <c r="F42" s="18" t="s">
        <v>20</v>
      </c>
      <c r="G42" s="19">
        <v>1100000</v>
      </c>
      <c r="H42" s="19">
        <v>1100000</v>
      </c>
      <c r="I42" s="19">
        <v>1100000</v>
      </c>
      <c r="J42" s="19">
        <v>1100000</v>
      </c>
      <c r="K42" s="19">
        <v>1100000</v>
      </c>
      <c r="L42" s="19">
        <v>1100000</v>
      </c>
      <c r="M42" s="19">
        <v>1100000</v>
      </c>
      <c r="N42" s="19">
        <v>1100000</v>
      </c>
      <c r="O42" s="19">
        <v>1100000</v>
      </c>
      <c r="P42" s="19">
        <v>1100000</v>
      </c>
      <c r="Q42" s="19">
        <v>1100000</v>
      </c>
      <c r="R42" s="19">
        <v>1100000</v>
      </c>
      <c r="S42" s="37">
        <f>SUM(G42:R42)</f>
        <v>13200000</v>
      </c>
      <c r="T42" s="20">
        <f t="shared" si="11"/>
        <v>1100000</v>
      </c>
      <c r="U42" s="141"/>
      <c r="W42" s="66"/>
    </row>
    <row r="43" spans="1:23" s="62" customFormat="1" ht="21.95" customHeight="1" x14ac:dyDescent="0.2">
      <c r="A43" s="128">
        <v>19</v>
      </c>
      <c r="B43" s="132">
        <f t="shared" si="6"/>
        <v>1000</v>
      </c>
      <c r="C43" s="132">
        <v>1646039</v>
      </c>
      <c r="D43" s="134" t="s">
        <v>75</v>
      </c>
      <c r="E43" s="7">
        <v>112</v>
      </c>
      <c r="F43" s="17" t="s">
        <v>63</v>
      </c>
      <c r="G43" s="24">
        <v>2000000</v>
      </c>
      <c r="H43" s="24">
        <v>2000000</v>
      </c>
      <c r="I43" s="24">
        <v>2000000</v>
      </c>
      <c r="J43" s="24">
        <v>2000000</v>
      </c>
      <c r="K43" s="24">
        <v>2000000</v>
      </c>
      <c r="L43" s="24">
        <v>2000000</v>
      </c>
      <c r="M43" s="24">
        <v>2000000</v>
      </c>
      <c r="N43" s="24">
        <v>2000000</v>
      </c>
      <c r="O43" s="24">
        <v>2000000</v>
      </c>
      <c r="P43" s="24">
        <v>2000000</v>
      </c>
      <c r="Q43" s="24">
        <v>2000000</v>
      </c>
      <c r="R43" s="24">
        <v>2000000</v>
      </c>
      <c r="S43" s="39">
        <f t="shared" ref="S43" si="16">SUM(G43:R43)</f>
        <v>24000000</v>
      </c>
      <c r="T43" s="23">
        <f t="shared" si="11"/>
        <v>2000000</v>
      </c>
      <c r="U43" s="140">
        <f>SUM(S43:T44)</f>
        <v>40300000</v>
      </c>
      <c r="W43" s="63"/>
    </row>
    <row r="44" spans="1:23" s="42" customFormat="1" ht="21.95" customHeight="1" thickBot="1" x14ac:dyDescent="0.25">
      <c r="A44" s="129"/>
      <c r="B44" s="133"/>
      <c r="C44" s="133"/>
      <c r="D44" s="135"/>
      <c r="E44" s="6">
        <v>113</v>
      </c>
      <c r="F44" s="18" t="s">
        <v>20</v>
      </c>
      <c r="G44" s="19">
        <v>1100000</v>
      </c>
      <c r="H44" s="19">
        <v>1100000</v>
      </c>
      <c r="I44" s="19">
        <v>1100000</v>
      </c>
      <c r="J44" s="19">
        <v>1100000</v>
      </c>
      <c r="K44" s="19">
        <v>1100000</v>
      </c>
      <c r="L44" s="19">
        <v>1100000</v>
      </c>
      <c r="M44" s="19">
        <v>1100000</v>
      </c>
      <c r="N44" s="19">
        <v>1100000</v>
      </c>
      <c r="O44" s="19">
        <v>1100000</v>
      </c>
      <c r="P44" s="19">
        <v>1100000</v>
      </c>
      <c r="Q44" s="19">
        <v>1100000</v>
      </c>
      <c r="R44" s="19">
        <v>1100000</v>
      </c>
      <c r="S44" s="37">
        <f>SUM(G44:R44)</f>
        <v>13200000</v>
      </c>
      <c r="T44" s="20">
        <f t="shared" si="11"/>
        <v>1100000</v>
      </c>
      <c r="U44" s="141"/>
      <c r="W44" s="66"/>
    </row>
    <row r="45" spans="1:23" s="62" customFormat="1" ht="21.95" customHeight="1" x14ac:dyDescent="0.2">
      <c r="A45" s="128">
        <v>20</v>
      </c>
      <c r="B45" s="132">
        <f t="shared" si="6"/>
        <v>1000</v>
      </c>
      <c r="C45" s="132">
        <v>3824621</v>
      </c>
      <c r="D45" s="134" t="s">
        <v>76</v>
      </c>
      <c r="E45" s="7">
        <v>112</v>
      </c>
      <c r="F45" s="17" t="s">
        <v>63</v>
      </c>
      <c r="G45" s="24">
        <v>2000000</v>
      </c>
      <c r="H45" s="24">
        <v>2000000</v>
      </c>
      <c r="I45" s="24">
        <v>2000000</v>
      </c>
      <c r="J45" s="24">
        <v>2000000</v>
      </c>
      <c r="K45" s="24">
        <v>2000000</v>
      </c>
      <c r="L45" s="24">
        <v>2000000</v>
      </c>
      <c r="M45" s="24">
        <v>2000000</v>
      </c>
      <c r="N45" s="24">
        <v>2000000</v>
      </c>
      <c r="O45" s="24">
        <v>2000000</v>
      </c>
      <c r="P45" s="24">
        <v>2000000</v>
      </c>
      <c r="Q45" s="24">
        <v>2000000</v>
      </c>
      <c r="R45" s="24">
        <v>2000000</v>
      </c>
      <c r="S45" s="39">
        <f t="shared" ref="S45" si="17">SUM(G45:R45)</f>
        <v>24000000</v>
      </c>
      <c r="T45" s="23">
        <f t="shared" si="11"/>
        <v>2000000</v>
      </c>
      <c r="U45" s="140">
        <f>SUM(S45:T46)</f>
        <v>40300000</v>
      </c>
      <c r="W45" s="63"/>
    </row>
    <row r="46" spans="1:23" s="42" customFormat="1" ht="21.95" customHeight="1" thickBot="1" x14ac:dyDescent="0.25">
      <c r="A46" s="129"/>
      <c r="B46" s="133"/>
      <c r="C46" s="133"/>
      <c r="D46" s="135"/>
      <c r="E46" s="6">
        <v>113</v>
      </c>
      <c r="F46" s="18" t="s">
        <v>20</v>
      </c>
      <c r="G46" s="19">
        <v>1100000</v>
      </c>
      <c r="H46" s="19">
        <v>1100000</v>
      </c>
      <c r="I46" s="19">
        <v>1100000</v>
      </c>
      <c r="J46" s="19">
        <v>1100000</v>
      </c>
      <c r="K46" s="19">
        <v>1100000</v>
      </c>
      <c r="L46" s="19">
        <v>1100000</v>
      </c>
      <c r="M46" s="19">
        <v>1100000</v>
      </c>
      <c r="N46" s="19">
        <v>1100000</v>
      </c>
      <c r="O46" s="19">
        <v>1100000</v>
      </c>
      <c r="P46" s="19">
        <v>1100000</v>
      </c>
      <c r="Q46" s="19">
        <v>1100000</v>
      </c>
      <c r="R46" s="19">
        <v>1100000</v>
      </c>
      <c r="S46" s="37">
        <f>SUM(G46:R46)</f>
        <v>13200000</v>
      </c>
      <c r="T46" s="20">
        <f t="shared" si="11"/>
        <v>1100000</v>
      </c>
      <c r="U46" s="141"/>
      <c r="W46" s="66"/>
    </row>
    <row r="47" spans="1:23" s="62" customFormat="1" ht="21.95" customHeight="1" x14ac:dyDescent="0.2">
      <c r="A47" s="128">
        <v>21</v>
      </c>
      <c r="B47" s="132">
        <f t="shared" si="6"/>
        <v>1000</v>
      </c>
      <c r="C47" s="132">
        <v>4754619</v>
      </c>
      <c r="D47" s="134" t="s">
        <v>77</v>
      </c>
      <c r="E47" s="7">
        <v>112</v>
      </c>
      <c r="F47" s="17" t="s">
        <v>63</v>
      </c>
      <c r="G47" s="24">
        <v>2000000</v>
      </c>
      <c r="H47" s="24">
        <v>2000000</v>
      </c>
      <c r="I47" s="24">
        <v>2000000</v>
      </c>
      <c r="J47" s="24">
        <v>2000000</v>
      </c>
      <c r="K47" s="24">
        <v>2000000</v>
      </c>
      <c r="L47" s="24">
        <v>2000000</v>
      </c>
      <c r="M47" s="24">
        <v>2000000</v>
      </c>
      <c r="N47" s="24">
        <v>2000000</v>
      </c>
      <c r="O47" s="24">
        <v>2000000</v>
      </c>
      <c r="P47" s="24">
        <v>2000000</v>
      </c>
      <c r="Q47" s="24">
        <v>2000000</v>
      </c>
      <c r="R47" s="24">
        <v>2000000</v>
      </c>
      <c r="S47" s="39">
        <f t="shared" ref="S47" si="18">SUM(G47:R47)</f>
        <v>24000000</v>
      </c>
      <c r="T47" s="23">
        <f t="shared" si="11"/>
        <v>2000000</v>
      </c>
      <c r="U47" s="140">
        <f>SUM(S47:T48)</f>
        <v>40300000</v>
      </c>
      <c r="W47" s="63"/>
    </row>
    <row r="48" spans="1:23" s="42" customFormat="1" ht="21.95" customHeight="1" thickBot="1" x14ac:dyDescent="0.25">
      <c r="A48" s="129"/>
      <c r="B48" s="133"/>
      <c r="C48" s="133"/>
      <c r="D48" s="135"/>
      <c r="E48" s="6">
        <v>113</v>
      </c>
      <c r="F48" s="18" t="s">
        <v>20</v>
      </c>
      <c r="G48" s="19">
        <v>1100000</v>
      </c>
      <c r="H48" s="19">
        <v>1100000</v>
      </c>
      <c r="I48" s="19">
        <v>1100000</v>
      </c>
      <c r="J48" s="19">
        <v>1100000</v>
      </c>
      <c r="K48" s="19">
        <v>1100000</v>
      </c>
      <c r="L48" s="19">
        <v>1100000</v>
      </c>
      <c r="M48" s="19">
        <v>1100000</v>
      </c>
      <c r="N48" s="19">
        <v>1100000</v>
      </c>
      <c r="O48" s="19">
        <v>1100000</v>
      </c>
      <c r="P48" s="19">
        <v>1100000</v>
      </c>
      <c r="Q48" s="19">
        <v>1100000</v>
      </c>
      <c r="R48" s="19">
        <v>1100000</v>
      </c>
      <c r="S48" s="37">
        <f>SUM(G48:R48)</f>
        <v>13200000</v>
      </c>
      <c r="T48" s="20">
        <f t="shared" si="11"/>
        <v>1100000</v>
      </c>
      <c r="U48" s="141"/>
      <c r="W48" s="66"/>
    </row>
    <row r="49" spans="1:23" s="62" customFormat="1" ht="21.95" customHeight="1" x14ac:dyDescent="0.2">
      <c r="A49" s="128">
        <v>22</v>
      </c>
      <c r="B49" s="132">
        <f t="shared" si="6"/>
        <v>1000</v>
      </c>
      <c r="C49" s="132">
        <v>1893921</v>
      </c>
      <c r="D49" s="134" t="s">
        <v>78</v>
      </c>
      <c r="E49" s="7">
        <v>112</v>
      </c>
      <c r="F49" s="17" t="s">
        <v>63</v>
      </c>
      <c r="G49" s="24">
        <v>2000000</v>
      </c>
      <c r="H49" s="24">
        <v>2000000</v>
      </c>
      <c r="I49" s="24">
        <v>2000000</v>
      </c>
      <c r="J49" s="24">
        <v>2000000</v>
      </c>
      <c r="K49" s="24">
        <v>2000000</v>
      </c>
      <c r="L49" s="24">
        <v>2000000</v>
      </c>
      <c r="M49" s="24">
        <v>2000000</v>
      </c>
      <c r="N49" s="24">
        <v>2000000</v>
      </c>
      <c r="O49" s="24">
        <v>2000000</v>
      </c>
      <c r="P49" s="24">
        <v>2000000</v>
      </c>
      <c r="Q49" s="24">
        <v>2000000</v>
      </c>
      <c r="R49" s="24">
        <v>2000000</v>
      </c>
      <c r="S49" s="39">
        <f>SUM(G49:R49)</f>
        <v>24000000</v>
      </c>
      <c r="T49" s="23">
        <f t="shared" si="11"/>
        <v>2000000</v>
      </c>
      <c r="U49" s="140">
        <f>SUM(S49:T50)</f>
        <v>40300000</v>
      </c>
      <c r="W49" s="63"/>
    </row>
    <row r="50" spans="1:23" s="42" customFormat="1" ht="21.95" customHeight="1" thickBot="1" x14ac:dyDescent="0.25">
      <c r="A50" s="129"/>
      <c r="B50" s="133"/>
      <c r="C50" s="133"/>
      <c r="D50" s="135"/>
      <c r="E50" s="6">
        <v>113</v>
      </c>
      <c r="F50" s="18" t="s">
        <v>20</v>
      </c>
      <c r="G50" s="19">
        <v>1100000</v>
      </c>
      <c r="H50" s="19">
        <v>1100000</v>
      </c>
      <c r="I50" s="19">
        <v>1100000</v>
      </c>
      <c r="J50" s="19">
        <v>1100000</v>
      </c>
      <c r="K50" s="19">
        <v>1100000</v>
      </c>
      <c r="L50" s="19">
        <v>1100000</v>
      </c>
      <c r="M50" s="19">
        <v>1100000</v>
      </c>
      <c r="N50" s="19">
        <v>1100000</v>
      </c>
      <c r="O50" s="19">
        <v>1100000</v>
      </c>
      <c r="P50" s="19">
        <v>1100000</v>
      </c>
      <c r="Q50" s="19">
        <v>1100000</v>
      </c>
      <c r="R50" s="19">
        <v>1100000</v>
      </c>
      <c r="S50" s="37">
        <f>SUM(G50:R50)</f>
        <v>13200000</v>
      </c>
      <c r="T50" s="20">
        <f t="shared" si="11"/>
        <v>1100000</v>
      </c>
      <c r="U50" s="141"/>
      <c r="W50" s="66"/>
    </row>
    <row r="51" spans="1:23" s="62" customFormat="1" ht="21.95" customHeight="1" x14ac:dyDescent="0.2">
      <c r="A51" s="128">
        <v>23</v>
      </c>
      <c r="B51" s="132">
        <f t="shared" si="6"/>
        <v>1000</v>
      </c>
      <c r="C51" s="132">
        <v>3330138</v>
      </c>
      <c r="D51" s="134" t="s">
        <v>79</v>
      </c>
      <c r="E51" s="7">
        <v>112</v>
      </c>
      <c r="F51" s="17" t="s">
        <v>63</v>
      </c>
      <c r="G51" s="24">
        <v>2000000</v>
      </c>
      <c r="H51" s="24">
        <v>2000000</v>
      </c>
      <c r="I51" s="24">
        <v>2000000</v>
      </c>
      <c r="J51" s="24">
        <v>2000000</v>
      </c>
      <c r="K51" s="24">
        <v>2000000</v>
      </c>
      <c r="L51" s="24">
        <v>2000000</v>
      </c>
      <c r="M51" s="24">
        <v>2000000</v>
      </c>
      <c r="N51" s="24">
        <v>2000000</v>
      </c>
      <c r="O51" s="24">
        <v>2000000</v>
      </c>
      <c r="P51" s="24">
        <v>2000000</v>
      </c>
      <c r="Q51" s="24">
        <v>2000000</v>
      </c>
      <c r="R51" s="24">
        <v>2000000</v>
      </c>
      <c r="S51" s="39">
        <f t="shared" ref="S51" si="19">SUM(G51:R51)</f>
        <v>24000000</v>
      </c>
      <c r="T51" s="23">
        <f t="shared" si="11"/>
        <v>2000000</v>
      </c>
      <c r="U51" s="140">
        <f>SUM(S51:T52)</f>
        <v>40300000</v>
      </c>
      <c r="W51" s="63"/>
    </row>
    <row r="52" spans="1:23" s="42" customFormat="1" ht="21.95" customHeight="1" thickBot="1" x14ac:dyDescent="0.25">
      <c r="A52" s="129"/>
      <c r="B52" s="133"/>
      <c r="C52" s="133"/>
      <c r="D52" s="135"/>
      <c r="E52" s="6">
        <v>113</v>
      </c>
      <c r="F52" s="18" t="s">
        <v>20</v>
      </c>
      <c r="G52" s="19">
        <v>1100000</v>
      </c>
      <c r="H52" s="19">
        <v>1100000</v>
      </c>
      <c r="I52" s="19">
        <v>1100000</v>
      </c>
      <c r="J52" s="19">
        <v>1100000</v>
      </c>
      <c r="K52" s="19">
        <v>1100000</v>
      </c>
      <c r="L52" s="19">
        <v>1100000</v>
      </c>
      <c r="M52" s="19">
        <v>1100000</v>
      </c>
      <c r="N52" s="19">
        <v>1100000</v>
      </c>
      <c r="O52" s="19">
        <v>1100000</v>
      </c>
      <c r="P52" s="19">
        <v>1100000</v>
      </c>
      <c r="Q52" s="19">
        <v>1100000</v>
      </c>
      <c r="R52" s="19">
        <v>1100000</v>
      </c>
      <c r="S52" s="37">
        <f>SUM(G52:R52)</f>
        <v>13200000</v>
      </c>
      <c r="T52" s="20">
        <f t="shared" si="11"/>
        <v>1100000</v>
      </c>
      <c r="U52" s="141"/>
      <c r="W52" s="66"/>
    </row>
    <row r="53" spans="1:23" s="62" customFormat="1" ht="21.95" customHeight="1" x14ac:dyDescent="0.2">
      <c r="A53" s="128">
        <v>24</v>
      </c>
      <c r="B53" s="132">
        <f t="shared" si="6"/>
        <v>1000</v>
      </c>
      <c r="C53" s="132">
        <v>2460313</v>
      </c>
      <c r="D53" s="134" t="s">
        <v>80</v>
      </c>
      <c r="E53" s="7">
        <v>112</v>
      </c>
      <c r="F53" s="17" t="s">
        <v>63</v>
      </c>
      <c r="G53" s="24">
        <v>2000000</v>
      </c>
      <c r="H53" s="24">
        <v>2000000</v>
      </c>
      <c r="I53" s="24">
        <v>2000000</v>
      </c>
      <c r="J53" s="24">
        <v>2000000</v>
      </c>
      <c r="K53" s="24">
        <v>2000000</v>
      </c>
      <c r="L53" s="24">
        <v>2000000</v>
      </c>
      <c r="M53" s="24">
        <v>2000000</v>
      </c>
      <c r="N53" s="24">
        <v>2000000</v>
      </c>
      <c r="O53" s="24">
        <v>2000000</v>
      </c>
      <c r="P53" s="24">
        <v>2000000</v>
      </c>
      <c r="Q53" s="24">
        <v>2000000</v>
      </c>
      <c r="R53" s="24">
        <v>2000000</v>
      </c>
      <c r="S53" s="39">
        <f t="shared" ref="S53" si="20">SUM(G53:R53)</f>
        <v>24000000</v>
      </c>
      <c r="T53" s="23">
        <f t="shared" si="11"/>
        <v>2000000</v>
      </c>
      <c r="U53" s="140">
        <f>SUM(S53:T54)</f>
        <v>40300000</v>
      </c>
      <c r="W53" s="63"/>
    </row>
    <row r="54" spans="1:23" s="42" customFormat="1" ht="21.95" customHeight="1" thickBot="1" x14ac:dyDescent="0.25">
      <c r="A54" s="129"/>
      <c r="B54" s="133"/>
      <c r="C54" s="133"/>
      <c r="D54" s="135"/>
      <c r="E54" s="6">
        <v>113</v>
      </c>
      <c r="F54" s="18" t="s">
        <v>20</v>
      </c>
      <c r="G54" s="19">
        <v>1100000</v>
      </c>
      <c r="H54" s="19">
        <v>1100000</v>
      </c>
      <c r="I54" s="19">
        <v>1100000</v>
      </c>
      <c r="J54" s="19">
        <v>1100000</v>
      </c>
      <c r="K54" s="19">
        <v>1100000</v>
      </c>
      <c r="L54" s="19">
        <v>1100000</v>
      </c>
      <c r="M54" s="19">
        <v>1100000</v>
      </c>
      <c r="N54" s="19">
        <v>1100000</v>
      </c>
      <c r="O54" s="19">
        <v>1100000</v>
      </c>
      <c r="P54" s="19">
        <v>1100000</v>
      </c>
      <c r="Q54" s="19">
        <v>1100000</v>
      </c>
      <c r="R54" s="19">
        <v>1100000</v>
      </c>
      <c r="S54" s="37">
        <f>SUM(G54:R54)</f>
        <v>13200000</v>
      </c>
      <c r="T54" s="20">
        <f t="shared" si="11"/>
        <v>1100000</v>
      </c>
      <c r="U54" s="141"/>
      <c r="W54" s="66"/>
    </row>
    <row r="55" spans="1:23" s="62" customFormat="1" ht="21.95" customHeight="1" x14ac:dyDescent="0.2">
      <c r="A55" s="128">
        <v>25</v>
      </c>
      <c r="B55" s="130">
        <f t="shared" si="6"/>
        <v>1000</v>
      </c>
      <c r="C55" s="132">
        <v>4228922</v>
      </c>
      <c r="D55" s="134" t="s">
        <v>38</v>
      </c>
      <c r="E55" s="7">
        <v>141</v>
      </c>
      <c r="F55" s="17" t="s">
        <v>94</v>
      </c>
      <c r="G55" s="24">
        <v>2000000</v>
      </c>
      <c r="H55" s="24">
        <v>2000000</v>
      </c>
      <c r="I55" s="24">
        <v>2000000</v>
      </c>
      <c r="J55" s="24">
        <v>2000000</v>
      </c>
      <c r="K55" s="24">
        <v>2000000</v>
      </c>
      <c r="L55" s="24">
        <v>2000000</v>
      </c>
      <c r="M55" s="24">
        <v>2000000</v>
      </c>
      <c r="N55" s="24">
        <v>2000000</v>
      </c>
      <c r="O55" s="24">
        <v>2000000</v>
      </c>
      <c r="P55" s="24">
        <v>2000000</v>
      </c>
      <c r="Q55" s="24">
        <v>2000000</v>
      </c>
      <c r="R55" s="24">
        <v>2000000</v>
      </c>
      <c r="S55" s="39">
        <f t="shared" ref="S55:S64" si="21">SUM(G55:R55)</f>
        <v>24000000</v>
      </c>
      <c r="T55" s="23">
        <f t="shared" ref="T55:T62" si="22">S55/12</f>
        <v>2000000</v>
      </c>
      <c r="U55" s="140">
        <f>SUM(S55:T56)</f>
        <v>35100000</v>
      </c>
      <c r="W55" s="63"/>
    </row>
    <row r="56" spans="1:23" s="42" customFormat="1" ht="21.95" customHeight="1" thickBot="1" x14ac:dyDescent="0.25">
      <c r="A56" s="129"/>
      <c r="B56" s="131"/>
      <c r="C56" s="133"/>
      <c r="D56" s="135"/>
      <c r="E56" s="6">
        <v>133</v>
      </c>
      <c r="F56" s="18" t="s">
        <v>21</v>
      </c>
      <c r="G56" s="19">
        <v>700000</v>
      </c>
      <c r="H56" s="19">
        <v>700000</v>
      </c>
      <c r="I56" s="19">
        <v>700000</v>
      </c>
      <c r="J56" s="19">
        <v>700000</v>
      </c>
      <c r="K56" s="19">
        <v>700000</v>
      </c>
      <c r="L56" s="19">
        <v>700000</v>
      </c>
      <c r="M56" s="19">
        <v>700000</v>
      </c>
      <c r="N56" s="19">
        <v>700000</v>
      </c>
      <c r="O56" s="19">
        <v>700000</v>
      </c>
      <c r="P56" s="19">
        <v>700000</v>
      </c>
      <c r="Q56" s="19">
        <v>700000</v>
      </c>
      <c r="R56" s="19">
        <v>700000</v>
      </c>
      <c r="S56" s="37">
        <f t="shared" si="21"/>
        <v>8400000</v>
      </c>
      <c r="T56" s="20">
        <f t="shared" si="22"/>
        <v>700000</v>
      </c>
      <c r="U56" s="141"/>
      <c r="W56" s="66"/>
    </row>
    <row r="57" spans="1:23" s="62" customFormat="1" ht="21.95" customHeight="1" x14ac:dyDescent="0.2">
      <c r="A57" s="128">
        <v>26</v>
      </c>
      <c r="B57" s="130">
        <f t="shared" ref="B57:B76" si="23">$B$22</f>
        <v>1000</v>
      </c>
      <c r="C57" s="132">
        <v>3243056</v>
      </c>
      <c r="D57" s="134" t="s">
        <v>39</v>
      </c>
      <c r="E57" s="7">
        <v>144</v>
      </c>
      <c r="F57" s="17" t="s">
        <v>25</v>
      </c>
      <c r="G57" s="24">
        <v>2200000</v>
      </c>
      <c r="H57" s="24">
        <v>2200000</v>
      </c>
      <c r="I57" s="24">
        <v>2200000</v>
      </c>
      <c r="J57" s="24">
        <v>2200000</v>
      </c>
      <c r="K57" s="24">
        <v>2200000</v>
      </c>
      <c r="L57" s="24">
        <v>2200000</v>
      </c>
      <c r="M57" s="24">
        <v>2200000</v>
      </c>
      <c r="N57" s="24">
        <v>2200000</v>
      </c>
      <c r="O57" s="24">
        <v>2200000</v>
      </c>
      <c r="P57" s="24">
        <v>2200000</v>
      </c>
      <c r="Q57" s="24">
        <v>2200000</v>
      </c>
      <c r="R57" s="24">
        <v>2200000</v>
      </c>
      <c r="S57" s="39">
        <f t="shared" si="21"/>
        <v>26400000</v>
      </c>
      <c r="T57" s="23">
        <f t="shared" si="22"/>
        <v>2200000</v>
      </c>
      <c r="U57" s="140">
        <f>SUM(S57:T58)</f>
        <v>36400000</v>
      </c>
      <c r="W57" s="63"/>
    </row>
    <row r="58" spans="1:23" s="42" customFormat="1" ht="21.95" customHeight="1" thickBot="1" x14ac:dyDescent="0.25">
      <c r="A58" s="129"/>
      <c r="B58" s="131"/>
      <c r="C58" s="133"/>
      <c r="D58" s="135"/>
      <c r="E58" s="6">
        <v>133</v>
      </c>
      <c r="F58" s="18" t="s">
        <v>21</v>
      </c>
      <c r="G58" s="19">
        <v>600000</v>
      </c>
      <c r="H58" s="19">
        <v>600000</v>
      </c>
      <c r="I58" s="19">
        <v>600000</v>
      </c>
      <c r="J58" s="19">
        <v>600000</v>
      </c>
      <c r="K58" s="19">
        <v>600000</v>
      </c>
      <c r="L58" s="19">
        <v>600000</v>
      </c>
      <c r="M58" s="19">
        <v>600000</v>
      </c>
      <c r="N58" s="19">
        <v>600000</v>
      </c>
      <c r="O58" s="19">
        <v>600000</v>
      </c>
      <c r="P58" s="19">
        <v>600000</v>
      </c>
      <c r="Q58" s="19">
        <v>600000</v>
      </c>
      <c r="R58" s="19">
        <v>600000</v>
      </c>
      <c r="S58" s="37">
        <f t="shared" si="21"/>
        <v>7200000</v>
      </c>
      <c r="T58" s="20">
        <f t="shared" si="22"/>
        <v>600000</v>
      </c>
      <c r="U58" s="141"/>
      <c r="W58" s="66"/>
    </row>
    <row r="59" spans="1:23" s="77" customFormat="1" ht="21.95" customHeight="1" thickBot="1" x14ac:dyDescent="0.3">
      <c r="A59" s="68">
        <v>27</v>
      </c>
      <c r="B59" s="69">
        <f t="shared" si="23"/>
        <v>1000</v>
      </c>
      <c r="C59" s="69">
        <v>2564905</v>
      </c>
      <c r="D59" s="70" t="s">
        <v>40</v>
      </c>
      <c r="E59" s="71">
        <v>144</v>
      </c>
      <c r="F59" s="72" t="s">
        <v>25</v>
      </c>
      <c r="G59" s="89">
        <v>2150000</v>
      </c>
      <c r="H59" s="89">
        <v>2150000</v>
      </c>
      <c r="I59" s="89">
        <v>1218339</v>
      </c>
      <c r="J59" s="89">
        <v>3081661</v>
      </c>
      <c r="K59" s="89">
        <v>2150000</v>
      </c>
      <c r="L59" s="89">
        <v>2150000</v>
      </c>
      <c r="M59" s="89">
        <v>2150000</v>
      </c>
      <c r="N59" s="89">
        <v>2150000</v>
      </c>
      <c r="O59" s="89">
        <v>2150000</v>
      </c>
      <c r="P59" s="89">
        <v>2150000</v>
      </c>
      <c r="Q59" s="89">
        <v>1791500</v>
      </c>
      <c r="R59" s="73">
        <v>1970834</v>
      </c>
      <c r="S59" s="83">
        <f t="shared" si="21"/>
        <v>25262334</v>
      </c>
      <c r="T59" s="75">
        <v>2120125</v>
      </c>
      <c r="U59" s="76">
        <f>SUM(S59:T59)</f>
        <v>27382459</v>
      </c>
      <c r="W59" s="78"/>
    </row>
    <row r="60" spans="1:23" s="62" customFormat="1" ht="21.95" customHeight="1" x14ac:dyDescent="0.2">
      <c r="A60" s="128">
        <v>28</v>
      </c>
      <c r="B60" s="130">
        <f t="shared" si="23"/>
        <v>1000</v>
      </c>
      <c r="C60" s="148">
        <v>4546537</v>
      </c>
      <c r="D60" s="134" t="s">
        <v>41</v>
      </c>
      <c r="E60" s="7">
        <v>141</v>
      </c>
      <c r="F60" s="17" t="s">
        <v>94</v>
      </c>
      <c r="G60" s="24">
        <v>2000000</v>
      </c>
      <c r="H60" s="24">
        <v>2000000</v>
      </c>
      <c r="I60" s="24">
        <v>2000000</v>
      </c>
      <c r="J60" s="24">
        <v>2000000</v>
      </c>
      <c r="K60" s="24">
        <v>2000000</v>
      </c>
      <c r="L60" s="24">
        <v>2000000</v>
      </c>
      <c r="M60" s="24">
        <v>2000000</v>
      </c>
      <c r="N60" s="24">
        <v>2000000</v>
      </c>
      <c r="O60" s="24">
        <v>2000000</v>
      </c>
      <c r="P60" s="24">
        <v>2000000</v>
      </c>
      <c r="Q60" s="24">
        <v>2000000</v>
      </c>
      <c r="R60" s="24">
        <v>2000000</v>
      </c>
      <c r="S60" s="39">
        <f t="shared" si="21"/>
        <v>24000000</v>
      </c>
      <c r="T60" s="23">
        <f t="shared" si="22"/>
        <v>2000000</v>
      </c>
      <c r="U60" s="140">
        <f>SUM(S60:T61)</f>
        <v>39000000</v>
      </c>
      <c r="W60" s="63"/>
    </row>
    <row r="61" spans="1:23" s="42" customFormat="1" ht="21.95" customHeight="1" thickBot="1" x14ac:dyDescent="0.25">
      <c r="A61" s="129"/>
      <c r="B61" s="131"/>
      <c r="C61" s="149"/>
      <c r="D61" s="135"/>
      <c r="E61" s="6">
        <v>133</v>
      </c>
      <c r="F61" s="18" t="s">
        <v>21</v>
      </c>
      <c r="G61" s="90">
        <v>1000000</v>
      </c>
      <c r="H61" s="90">
        <v>1000000</v>
      </c>
      <c r="I61" s="90">
        <v>1000000</v>
      </c>
      <c r="J61" s="90">
        <v>1000000</v>
      </c>
      <c r="K61" s="19">
        <v>1000000</v>
      </c>
      <c r="L61" s="19">
        <v>1000000</v>
      </c>
      <c r="M61" s="19">
        <v>1000000</v>
      </c>
      <c r="N61" s="19">
        <v>1000000</v>
      </c>
      <c r="O61" s="19">
        <v>1000000</v>
      </c>
      <c r="P61" s="19">
        <v>1000000</v>
      </c>
      <c r="Q61" s="19">
        <v>1000000</v>
      </c>
      <c r="R61" s="19">
        <v>1000000</v>
      </c>
      <c r="S61" s="37">
        <f t="shared" si="21"/>
        <v>12000000</v>
      </c>
      <c r="T61" s="20">
        <f t="shared" si="22"/>
        <v>1000000</v>
      </c>
      <c r="U61" s="141"/>
      <c r="W61" s="66"/>
    </row>
    <row r="62" spans="1:23" s="77" customFormat="1" ht="21.95" customHeight="1" thickBot="1" x14ac:dyDescent="0.25">
      <c r="A62" s="68">
        <v>29</v>
      </c>
      <c r="B62" s="69">
        <f t="shared" si="23"/>
        <v>1000</v>
      </c>
      <c r="C62" s="69">
        <v>2460325</v>
      </c>
      <c r="D62" s="70" t="s">
        <v>42</v>
      </c>
      <c r="E62" s="71">
        <v>144</v>
      </c>
      <c r="F62" s="72" t="s">
        <v>25</v>
      </c>
      <c r="G62" s="73">
        <v>2400000</v>
      </c>
      <c r="H62" s="73">
        <v>2400000</v>
      </c>
      <c r="I62" s="73">
        <v>2400000</v>
      </c>
      <c r="J62" s="73">
        <v>2400000</v>
      </c>
      <c r="K62" s="73">
        <v>2400000</v>
      </c>
      <c r="L62" s="73">
        <v>2400000</v>
      </c>
      <c r="M62" s="73">
        <v>2400000</v>
      </c>
      <c r="N62" s="73">
        <v>2400000</v>
      </c>
      <c r="O62" s="73">
        <v>2400000</v>
      </c>
      <c r="P62" s="73">
        <v>2400000</v>
      </c>
      <c r="Q62" s="73">
        <v>2400000</v>
      </c>
      <c r="R62" s="73">
        <v>2400000</v>
      </c>
      <c r="S62" s="83">
        <f t="shared" si="21"/>
        <v>28800000</v>
      </c>
      <c r="T62" s="75">
        <f t="shared" si="22"/>
        <v>2400000</v>
      </c>
      <c r="U62" s="76">
        <f>SUM(S62:T62)</f>
        <v>31200000</v>
      </c>
      <c r="W62" s="78"/>
    </row>
    <row r="63" spans="1:23" s="62" customFormat="1" ht="21.95" customHeight="1" x14ac:dyDescent="0.25">
      <c r="A63" s="128">
        <v>30</v>
      </c>
      <c r="B63" s="130">
        <f t="shared" si="23"/>
        <v>1000</v>
      </c>
      <c r="C63" s="132">
        <v>3343812</v>
      </c>
      <c r="D63" s="134" t="s">
        <v>43</v>
      </c>
      <c r="E63" s="7">
        <v>144</v>
      </c>
      <c r="F63" s="17" t="s">
        <v>25</v>
      </c>
      <c r="G63" s="24">
        <v>2150000</v>
      </c>
      <c r="H63" s="24">
        <v>2150000</v>
      </c>
      <c r="I63" s="24">
        <v>2150000</v>
      </c>
      <c r="J63" s="24">
        <v>2150000</v>
      </c>
      <c r="K63" s="24">
        <v>2150000</v>
      </c>
      <c r="L63" s="24">
        <v>2150000</v>
      </c>
      <c r="M63" s="24">
        <v>2150000</v>
      </c>
      <c r="N63" s="24">
        <v>2150000</v>
      </c>
      <c r="O63" s="24">
        <v>2150000</v>
      </c>
      <c r="P63" s="91">
        <v>1612500</v>
      </c>
      <c r="Q63" s="91">
        <v>1075000</v>
      </c>
      <c r="R63" s="24">
        <v>1576666</v>
      </c>
      <c r="S63" s="39">
        <f t="shared" si="21"/>
        <v>23614166</v>
      </c>
      <c r="T63" s="23">
        <v>2015625</v>
      </c>
      <c r="U63" s="140">
        <f>SUM(S63:T64)</f>
        <v>27092291</v>
      </c>
      <c r="W63" s="63"/>
    </row>
    <row r="64" spans="1:23" s="42" customFormat="1" ht="21.95" customHeight="1" thickBot="1" x14ac:dyDescent="0.3">
      <c r="A64" s="129"/>
      <c r="B64" s="131"/>
      <c r="C64" s="133"/>
      <c r="D64" s="135"/>
      <c r="E64" s="6">
        <v>133</v>
      </c>
      <c r="F64" s="18" t="s">
        <v>21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92">
        <v>300000</v>
      </c>
      <c r="M64" s="92">
        <v>300000</v>
      </c>
      <c r="N64" s="92">
        <v>300000</v>
      </c>
      <c r="O64" s="92">
        <v>300000</v>
      </c>
      <c r="P64" s="92">
        <v>150000</v>
      </c>
      <c r="Q64" s="19">
        <v>0</v>
      </c>
      <c r="R64" s="93">
        <v>0</v>
      </c>
      <c r="S64" s="37">
        <f t="shared" si="21"/>
        <v>1350000</v>
      </c>
      <c r="T64" s="20">
        <f t="shared" ref="T64" si="24">S64/12</f>
        <v>112500</v>
      </c>
      <c r="U64" s="141"/>
      <c r="W64" s="66"/>
    </row>
    <row r="65" spans="1:23" s="77" customFormat="1" ht="21.95" customHeight="1" thickBot="1" x14ac:dyDescent="0.25">
      <c r="A65" s="68">
        <v>31</v>
      </c>
      <c r="B65" s="85">
        <f t="shared" si="23"/>
        <v>1000</v>
      </c>
      <c r="C65" s="69">
        <v>3850579</v>
      </c>
      <c r="D65" s="70" t="s">
        <v>44</v>
      </c>
      <c r="E65" s="71">
        <v>144</v>
      </c>
      <c r="F65" s="72" t="s">
        <v>25</v>
      </c>
      <c r="G65" s="73">
        <v>2000000</v>
      </c>
      <c r="H65" s="73">
        <v>2000000</v>
      </c>
      <c r="I65" s="73">
        <v>2000000</v>
      </c>
      <c r="J65" s="73">
        <v>2000000</v>
      </c>
      <c r="K65" s="73">
        <v>2000000</v>
      </c>
      <c r="L65" s="73">
        <v>2000000</v>
      </c>
      <c r="M65" s="73">
        <v>2000000</v>
      </c>
      <c r="N65" s="73">
        <v>2000000</v>
      </c>
      <c r="O65" s="73">
        <v>2000000</v>
      </c>
      <c r="P65" s="73">
        <v>2000000</v>
      </c>
      <c r="Q65" s="73">
        <v>2000000</v>
      </c>
      <c r="R65" s="73">
        <v>2000000</v>
      </c>
      <c r="S65" s="83">
        <f t="shared" ref="S65" si="25">SUM(G65:R65)</f>
        <v>24000000</v>
      </c>
      <c r="T65" s="75">
        <f t="shared" ref="T65" si="26">S65/12</f>
        <v>2000000</v>
      </c>
      <c r="U65" s="76">
        <f>SUM(S65:T65)</f>
        <v>26000000</v>
      </c>
      <c r="W65" s="78"/>
    </row>
    <row r="66" spans="1:23" s="62" customFormat="1" ht="21.95" customHeight="1" x14ac:dyDescent="0.2">
      <c r="A66" s="128">
        <v>32</v>
      </c>
      <c r="B66" s="130">
        <f t="shared" si="23"/>
        <v>1000</v>
      </c>
      <c r="C66" s="132">
        <v>1366913</v>
      </c>
      <c r="D66" s="134" t="s">
        <v>83</v>
      </c>
      <c r="E66" s="7">
        <v>144</v>
      </c>
      <c r="F66" s="17" t="s">
        <v>25</v>
      </c>
      <c r="G66" s="24">
        <v>2150000</v>
      </c>
      <c r="H66" s="24">
        <v>2150000</v>
      </c>
      <c r="I66" s="24">
        <v>2150000</v>
      </c>
      <c r="J66" s="24">
        <v>2150000</v>
      </c>
      <c r="K66" s="24">
        <v>2150000</v>
      </c>
      <c r="L66" s="24">
        <v>2150000</v>
      </c>
      <c r="M66" s="24">
        <v>2150000</v>
      </c>
      <c r="N66" s="24">
        <v>2150000</v>
      </c>
      <c r="O66" s="24">
        <v>2150000</v>
      </c>
      <c r="P66" s="24">
        <v>2150000</v>
      </c>
      <c r="Q66" s="24">
        <v>2150000</v>
      </c>
      <c r="R66" s="24">
        <v>2150000</v>
      </c>
      <c r="S66" s="39">
        <f t="shared" ref="S66:S69" si="27">SUM(G66:R66)</f>
        <v>25800000</v>
      </c>
      <c r="T66" s="23">
        <f t="shared" ref="T66" si="28">S66/12</f>
        <v>2150000</v>
      </c>
      <c r="U66" s="140">
        <f>SUM(S66:T67)</f>
        <v>31850000</v>
      </c>
      <c r="W66" s="63"/>
    </row>
    <row r="67" spans="1:23" s="42" customFormat="1" ht="21.95" customHeight="1" thickBot="1" x14ac:dyDescent="0.25">
      <c r="A67" s="129"/>
      <c r="B67" s="131"/>
      <c r="C67" s="133"/>
      <c r="D67" s="135"/>
      <c r="E67" s="6">
        <v>133</v>
      </c>
      <c r="F67" s="18" t="s">
        <v>21</v>
      </c>
      <c r="G67" s="19">
        <v>300000</v>
      </c>
      <c r="H67" s="19">
        <v>300000</v>
      </c>
      <c r="I67" s="19">
        <v>300000</v>
      </c>
      <c r="J67" s="19">
        <v>300000</v>
      </c>
      <c r="K67" s="19">
        <v>300000</v>
      </c>
      <c r="L67" s="19">
        <v>300000</v>
      </c>
      <c r="M67" s="19">
        <v>300000</v>
      </c>
      <c r="N67" s="19">
        <v>300000</v>
      </c>
      <c r="O67" s="19">
        <v>300000</v>
      </c>
      <c r="P67" s="19">
        <v>300000</v>
      </c>
      <c r="Q67" s="19">
        <v>300000</v>
      </c>
      <c r="R67" s="19">
        <v>300000</v>
      </c>
      <c r="S67" s="37">
        <f t="shared" si="27"/>
        <v>3600000</v>
      </c>
      <c r="T67" s="20">
        <f t="shared" ref="T67" si="29">S67/12</f>
        <v>300000</v>
      </c>
      <c r="U67" s="141"/>
      <c r="W67" s="66"/>
    </row>
    <row r="68" spans="1:23" s="62" customFormat="1" ht="21.95" customHeight="1" x14ac:dyDescent="0.2">
      <c r="A68" s="128">
        <v>33</v>
      </c>
      <c r="B68" s="130">
        <f t="shared" si="23"/>
        <v>1000</v>
      </c>
      <c r="C68" s="132">
        <v>5299894</v>
      </c>
      <c r="D68" s="134" t="s">
        <v>45</v>
      </c>
      <c r="E68" s="7">
        <v>144</v>
      </c>
      <c r="F68" s="17" t="s">
        <v>25</v>
      </c>
      <c r="G68" s="24">
        <v>0</v>
      </c>
      <c r="H68" s="24">
        <v>0</v>
      </c>
      <c r="I68" s="24">
        <v>0</v>
      </c>
      <c r="J68" s="24">
        <v>2150000</v>
      </c>
      <c r="K68" s="24">
        <v>2150000</v>
      </c>
      <c r="L68" s="24">
        <v>2150000</v>
      </c>
      <c r="M68" s="24">
        <v>2150000</v>
      </c>
      <c r="N68" s="24">
        <v>2150000</v>
      </c>
      <c r="O68" s="24">
        <v>2150000</v>
      </c>
      <c r="P68" s="24">
        <v>2150000</v>
      </c>
      <c r="Q68" s="24">
        <v>2150000</v>
      </c>
      <c r="R68" s="24">
        <v>2687500</v>
      </c>
      <c r="S68" s="39">
        <f t="shared" si="27"/>
        <v>19887500</v>
      </c>
      <c r="T68" s="23">
        <v>1612500</v>
      </c>
      <c r="U68" s="140">
        <f>SUM(S68:T69)</f>
        <v>24533333.333333332</v>
      </c>
      <c r="W68" s="63"/>
    </row>
    <row r="69" spans="1:23" s="42" customFormat="1" ht="21.95" customHeight="1" thickBot="1" x14ac:dyDescent="0.25">
      <c r="A69" s="129"/>
      <c r="B69" s="131"/>
      <c r="C69" s="133"/>
      <c r="D69" s="135"/>
      <c r="E69" s="6">
        <v>133</v>
      </c>
      <c r="F69" s="18" t="s">
        <v>21</v>
      </c>
      <c r="G69" s="19">
        <v>0</v>
      </c>
      <c r="H69" s="19">
        <v>0</v>
      </c>
      <c r="I69" s="19">
        <v>0</v>
      </c>
      <c r="J69" s="19">
        <v>0</v>
      </c>
      <c r="K69" s="19">
        <v>350000</v>
      </c>
      <c r="L69" s="19">
        <v>350000</v>
      </c>
      <c r="M69" s="19">
        <v>350000</v>
      </c>
      <c r="N69" s="19">
        <v>350000</v>
      </c>
      <c r="O69" s="19">
        <v>350000</v>
      </c>
      <c r="P69" s="19">
        <v>350000</v>
      </c>
      <c r="Q69" s="19">
        <v>350000</v>
      </c>
      <c r="R69" s="19">
        <v>350000</v>
      </c>
      <c r="S69" s="37">
        <f t="shared" si="27"/>
        <v>2800000</v>
      </c>
      <c r="T69" s="20">
        <f t="shared" ref="T69" si="30">S69/12</f>
        <v>233333.33333333334</v>
      </c>
      <c r="U69" s="141"/>
      <c r="W69" s="66"/>
    </row>
    <row r="70" spans="1:23" s="77" customFormat="1" ht="21.75" customHeight="1" thickBot="1" x14ac:dyDescent="0.25">
      <c r="A70" s="68">
        <v>34</v>
      </c>
      <c r="B70" s="85">
        <f t="shared" si="23"/>
        <v>1000</v>
      </c>
      <c r="C70" s="69">
        <v>842614</v>
      </c>
      <c r="D70" s="70" t="s">
        <v>46</v>
      </c>
      <c r="E70" s="71">
        <v>144</v>
      </c>
      <c r="F70" s="72" t="s">
        <v>25</v>
      </c>
      <c r="G70" s="73">
        <v>2000000</v>
      </c>
      <c r="H70" s="73">
        <v>2000000</v>
      </c>
      <c r="I70" s="73">
        <v>2000000</v>
      </c>
      <c r="J70" s="73">
        <v>2000000</v>
      </c>
      <c r="K70" s="73">
        <v>2000000</v>
      </c>
      <c r="L70" s="73">
        <v>2000000</v>
      </c>
      <c r="M70" s="73">
        <v>2000000</v>
      </c>
      <c r="N70" s="73">
        <v>2000000</v>
      </c>
      <c r="O70" s="73">
        <v>2000000</v>
      </c>
      <c r="P70" s="73">
        <v>2000000</v>
      </c>
      <c r="Q70" s="73">
        <v>2000000</v>
      </c>
      <c r="R70" s="73">
        <v>2000000</v>
      </c>
      <c r="S70" s="83">
        <f t="shared" ref="S70" si="31">SUM(G70:R70)</f>
        <v>24000000</v>
      </c>
      <c r="T70" s="75">
        <f t="shared" ref="T70" si="32">S70/12</f>
        <v>2000000</v>
      </c>
      <c r="U70" s="76">
        <f>SUM(S70:T70)</f>
        <v>26000000</v>
      </c>
      <c r="W70" s="78"/>
    </row>
    <row r="71" spans="1:23" s="77" customFormat="1" ht="21.95" customHeight="1" thickBot="1" x14ac:dyDescent="0.3">
      <c r="A71" s="68">
        <v>35</v>
      </c>
      <c r="B71" s="85">
        <f t="shared" si="23"/>
        <v>1000</v>
      </c>
      <c r="C71" s="69">
        <v>5615473</v>
      </c>
      <c r="D71" s="70" t="s">
        <v>47</v>
      </c>
      <c r="E71" s="71">
        <v>144</v>
      </c>
      <c r="F71" s="72" t="s">
        <v>25</v>
      </c>
      <c r="G71" s="89">
        <v>2200000</v>
      </c>
      <c r="H71" s="89">
        <v>2200000</v>
      </c>
      <c r="I71" s="89">
        <v>2200000</v>
      </c>
      <c r="J71" s="89">
        <v>2380000</v>
      </c>
      <c r="K71" s="89">
        <v>2447500</v>
      </c>
      <c r="L71" s="89">
        <v>2440000</v>
      </c>
      <c r="M71" s="89">
        <v>2200000</v>
      </c>
      <c r="N71" s="89">
        <v>2365000</v>
      </c>
      <c r="O71" s="89">
        <v>2200000</v>
      </c>
      <c r="P71" s="89">
        <v>2200000</v>
      </c>
      <c r="Q71" s="89">
        <v>2387000</v>
      </c>
      <c r="R71" s="73">
        <v>2312000</v>
      </c>
      <c r="S71" s="83">
        <f t="shared" ref="S71" si="33">SUM(G71:R71)</f>
        <v>27531500</v>
      </c>
      <c r="T71" s="75">
        <v>2284958</v>
      </c>
      <c r="U71" s="76">
        <f>SUM(S71:T71)</f>
        <v>29816458</v>
      </c>
      <c r="W71" s="78"/>
    </row>
    <row r="72" spans="1:23" s="77" customFormat="1" ht="21.95" customHeight="1" thickBot="1" x14ac:dyDescent="0.3">
      <c r="A72" s="68">
        <v>36</v>
      </c>
      <c r="B72" s="85">
        <f t="shared" si="23"/>
        <v>1000</v>
      </c>
      <c r="C72" s="69">
        <v>1139835</v>
      </c>
      <c r="D72" s="70" t="s">
        <v>48</v>
      </c>
      <c r="E72" s="71">
        <v>144</v>
      </c>
      <c r="F72" s="72" t="s">
        <v>25</v>
      </c>
      <c r="G72" s="89">
        <v>2900000</v>
      </c>
      <c r="H72" s="89">
        <v>2900000</v>
      </c>
      <c r="I72" s="89">
        <v>2900000</v>
      </c>
      <c r="J72" s="89">
        <v>3020000</v>
      </c>
      <c r="K72" s="89">
        <v>2975000</v>
      </c>
      <c r="L72" s="89">
        <v>2900000</v>
      </c>
      <c r="M72" s="89">
        <v>3110000</v>
      </c>
      <c r="N72" s="89">
        <v>2900000</v>
      </c>
      <c r="O72" s="89">
        <v>2900000</v>
      </c>
      <c r="P72" s="89">
        <v>2900000</v>
      </c>
      <c r="Q72" s="89">
        <v>2900000</v>
      </c>
      <c r="R72" s="89">
        <v>2900000</v>
      </c>
      <c r="S72" s="83">
        <f t="shared" ref="S72:S74" si="34">SUM(G72:R72)</f>
        <v>35205000</v>
      </c>
      <c r="T72" s="75">
        <f t="shared" ref="T72" si="35">S72/12</f>
        <v>2933750</v>
      </c>
      <c r="U72" s="76">
        <f>SUM(S72:T72)</f>
        <v>38138750</v>
      </c>
      <c r="W72" s="78"/>
    </row>
    <row r="73" spans="1:23" s="62" customFormat="1" ht="21.75" customHeight="1" x14ac:dyDescent="0.2">
      <c r="A73" s="128">
        <v>37</v>
      </c>
      <c r="B73" s="130">
        <f t="shared" si="23"/>
        <v>1000</v>
      </c>
      <c r="C73" s="132">
        <v>3573564</v>
      </c>
      <c r="D73" s="134" t="s">
        <v>49</v>
      </c>
      <c r="E73" s="7">
        <v>144</v>
      </c>
      <c r="F73" s="17" t="s">
        <v>25</v>
      </c>
      <c r="G73" s="24">
        <v>2300000</v>
      </c>
      <c r="H73" s="24">
        <v>2300000</v>
      </c>
      <c r="I73" s="24">
        <v>2300000</v>
      </c>
      <c r="J73" s="24">
        <v>2300000</v>
      </c>
      <c r="K73" s="24">
        <v>2300000</v>
      </c>
      <c r="L73" s="24">
        <v>2300000</v>
      </c>
      <c r="M73" s="24">
        <v>2300000</v>
      </c>
      <c r="N73" s="24">
        <v>2300000</v>
      </c>
      <c r="O73" s="24">
        <v>2300000</v>
      </c>
      <c r="P73" s="24">
        <v>2300000</v>
      </c>
      <c r="Q73" s="24">
        <v>2300000</v>
      </c>
      <c r="R73" s="24">
        <v>2300000</v>
      </c>
      <c r="S73" s="39">
        <f t="shared" si="34"/>
        <v>27600000</v>
      </c>
      <c r="T73" s="23">
        <f t="shared" ref="T73" si="36">S73/12</f>
        <v>2300000</v>
      </c>
      <c r="U73" s="125">
        <f>SUM(S73:T74)</f>
        <v>36400000</v>
      </c>
      <c r="W73" s="63"/>
    </row>
    <row r="74" spans="1:23" s="42" customFormat="1" ht="21.95" customHeight="1" thickBot="1" x14ac:dyDescent="0.25">
      <c r="A74" s="129"/>
      <c r="B74" s="131"/>
      <c r="C74" s="133"/>
      <c r="D74" s="135"/>
      <c r="E74" s="6">
        <v>133</v>
      </c>
      <c r="F74" s="18" t="s">
        <v>21</v>
      </c>
      <c r="G74" s="19">
        <v>500000</v>
      </c>
      <c r="H74" s="19">
        <v>500000</v>
      </c>
      <c r="I74" s="19">
        <v>500000</v>
      </c>
      <c r="J74" s="19">
        <v>500000</v>
      </c>
      <c r="K74" s="19">
        <v>500000</v>
      </c>
      <c r="L74" s="19">
        <v>500000</v>
      </c>
      <c r="M74" s="19">
        <v>500000</v>
      </c>
      <c r="N74" s="19">
        <v>500000</v>
      </c>
      <c r="O74" s="19">
        <v>500000</v>
      </c>
      <c r="P74" s="19">
        <v>500000</v>
      </c>
      <c r="Q74" s="19">
        <v>500000</v>
      </c>
      <c r="R74" s="19">
        <v>500000</v>
      </c>
      <c r="S74" s="37">
        <f t="shared" si="34"/>
        <v>6000000</v>
      </c>
      <c r="T74" s="20">
        <f t="shared" ref="T74" si="37">S74/12</f>
        <v>500000</v>
      </c>
      <c r="U74" s="126"/>
      <c r="W74" s="66"/>
    </row>
    <row r="75" spans="1:23" s="77" customFormat="1" ht="21.95" customHeight="1" thickBot="1" x14ac:dyDescent="0.25">
      <c r="A75" s="68">
        <v>38</v>
      </c>
      <c r="B75" s="85">
        <f t="shared" si="23"/>
        <v>1000</v>
      </c>
      <c r="C75" s="69">
        <v>1403662</v>
      </c>
      <c r="D75" s="70" t="s">
        <v>50</v>
      </c>
      <c r="E75" s="71">
        <v>144</v>
      </c>
      <c r="F75" s="72" t="s">
        <v>25</v>
      </c>
      <c r="G75" s="73">
        <v>1000000</v>
      </c>
      <c r="H75" s="73">
        <v>1000000</v>
      </c>
      <c r="I75" s="73">
        <v>1000000</v>
      </c>
      <c r="J75" s="73">
        <v>1000000</v>
      </c>
      <c r="K75" s="73">
        <v>1000000</v>
      </c>
      <c r="L75" s="73">
        <v>1000000</v>
      </c>
      <c r="M75" s="73">
        <v>1000000</v>
      </c>
      <c r="N75" s="73">
        <v>1000000</v>
      </c>
      <c r="O75" s="73">
        <v>1000000</v>
      </c>
      <c r="P75" s="73">
        <v>1000000</v>
      </c>
      <c r="Q75" s="73">
        <v>1000000</v>
      </c>
      <c r="R75" s="73">
        <v>1000000</v>
      </c>
      <c r="S75" s="83">
        <f t="shared" ref="S75" si="38">SUM(G75:R75)</f>
        <v>12000000</v>
      </c>
      <c r="T75" s="75">
        <f t="shared" ref="T75" si="39">S75/12</f>
        <v>1000000</v>
      </c>
      <c r="U75" s="76">
        <f t="shared" ref="U75:U76" si="40">SUM(S75:T75)</f>
        <v>13000000</v>
      </c>
      <c r="W75" s="78"/>
    </row>
    <row r="76" spans="1:23" s="77" customFormat="1" ht="21.95" customHeight="1" thickBot="1" x14ac:dyDescent="0.25">
      <c r="A76" s="68">
        <v>39</v>
      </c>
      <c r="B76" s="85">
        <f t="shared" si="23"/>
        <v>1000</v>
      </c>
      <c r="C76" s="69">
        <v>3947997</v>
      </c>
      <c r="D76" s="70" t="s">
        <v>51</v>
      </c>
      <c r="E76" s="71">
        <v>144</v>
      </c>
      <c r="F76" s="72" t="s">
        <v>25</v>
      </c>
      <c r="G76" s="73">
        <v>2000000</v>
      </c>
      <c r="H76" s="73">
        <v>2000000</v>
      </c>
      <c r="I76" s="73">
        <v>2000000</v>
      </c>
      <c r="J76" s="73">
        <v>2000000</v>
      </c>
      <c r="K76" s="73">
        <v>2000000</v>
      </c>
      <c r="L76" s="73">
        <v>2000000</v>
      </c>
      <c r="M76" s="73">
        <v>2000000</v>
      </c>
      <c r="N76" s="73">
        <v>2000000</v>
      </c>
      <c r="O76" s="73">
        <v>2000000</v>
      </c>
      <c r="P76" s="73">
        <v>2000000</v>
      </c>
      <c r="Q76" s="73">
        <v>2000000</v>
      </c>
      <c r="R76" s="73">
        <v>2000000</v>
      </c>
      <c r="S76" s="83">
        <f t="shared" ref="S76" si="41">SUM(G76:R76)</f>
        <v>24000000</v>
      </c>
      <c r="T76" s="75">
        <f t="shared" ref="T76" si="42">S76/12</f>
        <v>2000000</v>
      </c>
      <c r="U76" s="76">
        <f t="shared" si="40"/>
        <v>26000000</v>
      </c>
      <c r="W76" s="78"/>
    </row>
    <row r="77" spans="1:23" s="77" customFormat="1" ht="34.5" customHeight="1" thickBot="1" x14ac:dyDescent="0.3">
      <c r="A77" s="68">
        <v>40</v>
      </c>
      <c r="B77" s="85">
        <f t="shared" ref="B77:B92" si="43">$B$22</f>
        <v>1000</v>
      </c>
      <c r="C77" s="69">
        <v>4705235</v>
      </c>
      <c r="D77" s="70" t="s">
        <v>52</v>
      </c>
      <c r="E77" s="71">
        <v>144</v>
      </c>
      <c r="F77" s="72" t="s">
        <v>25</v>
      </c>
      <c r="G77" s="89">
        <v>4140000</v>
      </c>
      <c r="H77" s="89">
        <v>3555000</v>
      </c>
      <c r="I77" s="89">
        <v>2355000</v>
      </c>
      <c r="J77" s="89">
        <v>3000000</v>
      </c>
      <c r="K77" s="89">
        <v>3585000</v>
      </c>
      <c r="L77" s="89">
        <v>4110000</v>
      </c>
      <c r="M77" s="89">
        <v>3690000</v>
      </c>
      <c r="N77" s="89">
        <v>3705000</v>
      </c>
      <c r="O77" s="89">
        <v>3435000</v>
      </c>
      <c r="P77" s="89">
        <v>3615000</v>
      </c>
      <c r="Q77" s="89">
        <v>4470000</v>
      </c>
      <c r="R77" s="73">
        <v>4170000</v>
      </c>
      <c r="S77" s="83">
        <f t="shared" ref="S77" si="44">SUM(G77:R77)</f>
        <v>43830000</v>
      </c>
      <c r="T77" s="75">
        <v>3517500</v>
      </c>
      <c r="U77" s="76">
        <f>SUM(S77:T77)</f>
        <v>47347500</v>
      </c>
      <c r="W77" s="78"/>
    </row>
    <row r="78" spans="1:23" s="77" customFormat="1" ht="21.95" customHeight="1" thickBot="1" x14ac:dyDescent="0.25">
      <c r="A78" s="68">
        <v>41</v>
      </c>
      <c r="B78" s="85">
        <f t="shared" si="43"/>
        <v>1000</v>
      </c>
      <c r="C78" s="69">
        <v>1145211</v>
      </c>
      <c r="D78" s="70" t="s">
        <v>53</v>
      </c>
      <c r="E78" s="71">
        <v>144</v>
      </c>
      <c r="F78" s="72" t="s">
        <v>25</v>
      </c>
      <c r="G78" s="73">
        <v>1000000</v>
      </c>
      <c r="H78" s="73">
        <v>1000000</v>
      </c>
      <c r="I78" s="73">
        <v>1000000</v>
      </c>
      <c r="J78" s="73">
        <v>1000000</v>
      </c>
      <c r="K78" s="73">
        <v>1000000</v>
      </c>
      <c r="L78" s="73">
        <v>1000000</v>
      </c>
      <c r="M78" s="73">
        <v>1000000</v>
      </c>
      <c r="N78" s="73">
        <v>1000000</v>
      </c>
      <c r="O78" s="73">
        <v>1000000</v>
      </c>
      <c r="P78" s="73">
        <v>1000000</v>
      </c>
      <c r="Q78" s="73">
        <v>1000000</v>
      </c>
      <c r="R78" s="73">
        <v>1000000</v>
      </c>
      <c r="S78" s="83">
        <f t="shared" ref="S78" si="45">SUM(G78:R78)</f>
        <v>12000000</v>
      </c>
      <c r="T78" s="75">
        <f t="shared" ref="T78" si="46">S78/12</f>
        <v>1000000</v>
      </c>
      <c r="U78" s="76">
        <f>SUM(S78:T78)</f>
        <v>13000000</v>
      </c>
      <c r="W78" s="78"/>
    </row>
    <row r="79" spans="1:23" s="62" customFormat="1" ht="21.95" customHeight="1" x14ac:dyDescent="0.2">
      <c r="A79" s="128">
        <v>42</v>
      </c>
      <c r="B79" s="130">
        <f t="shared" si="43"/>
        <v>1000</v>
      </c>
      <c r="C79" s="132">
        <v>5263326</v>
      </c>
      <c r="D79" s="134" t="s">
        <v>85</v>
      </c>
      <c r="E79" s="7">
        <v>141</v>
      </c>
      <c r="F79" s="17" t="s">
        <v>94</v>
      </c>
      <c r="G79" s="24">
        <v>3000000</v>
      </c>
      <c r="H79" s="24">
        <v>3000000</v>
      </c>
      <c r="I79" s="24">
        <v>3000000</v>
      </c>
      <c r="J79" s="24">
        <v>3000000</v>
      </c>
      <c r="K79" s="24">
        <v>3000000</v>
      </c>
      <c r="L79" s="24">
        <v>3000000</v>
      </c>
      <c r="M79" s="24">
        <v>3000000</v>
      </c>
      <c r="N79" s="24">
        <v>3000000</v>
      </c>
      <c r="O79" s="24">
        <v>3000000</v>
      </c>
      <c r="P79" s="24">
        <v>3000000</v>
      </c>
      <c r="Q79" s="24">
        <v>3000000</v>
      </c>
      <c r="R79" s="24">
        <v>3000000</v>
      </c>
      <c r="S79" s="39">
        <f t="shared" ref="S79:S80" si="47">SUM(G79:R79)</f>
        <v>36000000</v>
      </c>
      <c r="T79" s="23">
        <f t="shared" ref="T79" si="48">S79/12</f>
        <v>3000000</v>
      </c>
      <c r="U79" s="125">
        <f>SUM(S79:T80)</f>
        <v>52000000</v>
      </c>
      <c r="W79" s="63"/>
    </row>
    <row r="80" spans="1:23" s="42" customFormat="1" ht="21.95" customHeight="1" thickBot="1" x14ac:dyDescent="0.25">
      <c r="A80" s="129"/>
      <c r="B80" s="131"/>
      <c r="C80" s="133"/>
      <c r="D80" s="135"/>
      <c r="E80" s="6">
        <v>133</v>
      </c>
      <c r="F80" s="18" t="s">
        <v>21</v>
      </c>
      <c r="G80" s="19">
        <v>1000000</v>
      </c>
      <c r="H80" s="19">
        <v>1000000</v>
      </c>
      <c r="I80" s="19">
        <v>1000000</v>
      </c>
      <c r="J80" s="19">
        <v>1000000</v>
      </c>
      <c r="K80" s="19">
        <v>1000000</v>
      </c>
      <c r="L80" s="19">
        <v>1000000</v>
      </c>
      <c r="M80" s="19">
        <v>1000000</v>
      </c>
      <c r="N80" s="19">
        <v>1000000</v>
      </c>
      <c r="O80" s="19">
        <v>1000000</v>
      </c>
      <c r="P80" s="19">
        <v>1000000</v>
      </c>
      <c r="Q80" s="19">
        <v>1000000</v>
      </c>
      <c r="R80" s="19">
        <v>1000000</v>
      </c>
      <c r="S80" s="37">
        <f t="shared" si="47"/>
        <v>12000000</v>
      </c>
      <c r="T80" s="20">
        <f t="shared" ref="T80" si="49">S80/12</f>
        <v>1000000</v>
      </c>
      <c r="U80" s="126"/>
      <c r="W80" s="66"/>
    </row>
    <row r="81" spans="1:23" s="77" customFormat="1" ht="32.25" customHeight="1" thickBot="1" x14ac:dyDescent="0.3">
      <c r="A81" s="68">
        <v>43</v>
      </c>
      <c r="B81" s="85">
        <f t="shared" si="43"/>
        <v>1000</v>
      </c>
      <c r="C81" s="69">
        <v>4646941</v>
      </c>
      <c r="D81" s="70" t="s">
        <v>84</v>
      </c>
      <c r="E81" s="71">
        <v>144</v>
      </c>
      <c r="F81" s="72" t="s">
        <v>25</v>
      </c>
      <c r="G81" s="89">
        <v>4230000</v>
      </c>
      <c r="H81" s="89">
        <v>3525000</v>
      </c>
      <c r="I81" s="89">
        <v>2655000</v>
      </c>
      <c r="J81" s="89">
        <v>2985000</v>
      </c>
      <c r="K81" s="89">
        <v>3030000</v>
      </c>
      <c r="L81" s="89">
        <v>3150000</v>
      </c>
      <c r="M81" s="89">
        <v>3000000</v>
      </c>
      <c r="N81" s="89">
        <v>2415000</v>
      </c>
      <c r="O81" s="89">
        <v>2925000</v>
      </c>
      <c r="P81" s="89">
        <v>3135000</v>
      </c>
      <c r="Q81" s="89">
        <v>3405000</v>
      </c>
      <c r="R81" s="73">
        <v>3615000</v>
      </c>
      <c r="S81" s="83">
        <f t="shared" ref="S81:S82" si="50">SUM(G81:R81)</f>
        <v>38070000</v>
      </c>
      <c r="T81" s="75">
        <v>3083750</v>
      </c>
      <c r="U81" s="76">
        <f>SUM(S81:T81)</f>
        <v>41153750</v>
      </c>
      <c r="W81" s="78"/>
    </row>
    <row r="82" spans="1:23" s="62" customFormat="1" ht="25.5" customHeight="1" thickBot="1" x14ac:dyDescent="0.3">
      <c r="A82" s="94">
        <v>44</v>
      </c>
      <c r="B82" s="47">
        <f t="shared" si="43"/>
        <v>1000</v>
      </c>
      <c r="C82" s="50">
        <v>5131906</v>
      </c>
      <c r="D82" s="56" t="s">
        <v>64</v>
      </c>
      <c r="E82" s="95">
        <v>144</v>
      </c>
      <c r="F82" s="96" t="s">
        <v>25</v>
      </c>
      <c r="G82" s="97">
        <v>3180000</v>
      </c>
      <c r="H82" s="97">
        <v>2505000</v>
      </c>
      <c r="I82" s="97">
        <v>2925000</v>
      </c>
      <c r="J82" s="97">
        <v>2715000</v>
      </c>
      <c r="K82" s="97">
        <v>2850000</v>
      </c>
      <c r="L82" s="97">
        <v>3015000</v>
      </c>
      <c r="M82" s="97">
        <v>3240000</v>
      </c>
      <c r="N82" s="97">
        <v>3330000</v>
      </c>
      <c r="O82" s="97">
        <v>2400000</v>
      </c>
      <c r="P82" s="97">
        <v>2100000</v>
      </c>
      <c r="Q82" s="97">
        <v>3255000</v>
      </c>
      <c r="R82" s="98">
        <v>3630000</v>
      </c>
      <c r="S82" s="43">
        <f t="shared" si="50"/>
        <v>35145000</v>
      </c>
      <c r="T82" s="99">
        <v>2626250</v>
      </c>
      <c r="U82" s="76">
        <f t="shared" ref="U82:U83" si="51">SUM(S82:T82)</f>
        <v>37771250</v>
      </c>
      <c r="W82" s="63"/>
    </row>
    <row r="83" spans="1:23" s="77" customFormat="1" ht="25.5" customHeight="1" thickBot="1" x14ac:dyDescent="0.3">
      <c r="A83" s="68">
        <v>45</v>
      </c>
      <c r="B83" s="85">
        <f t="shared" si="43"/>
        <v>1000</v>
      </c>
      <c r="C83" s="69">
        <v>4073917</v>
      </c>
      <c r="D83" s="70" t="s">
        <v>54</v>
      </c>
      <c r="E83" s="71">
        <v>144</v>
      </c>
      <c r="F83" s="72" t="s">
        <v>25</v>
      </c>
      <c r="G83" s="89">
        <v>4530000</v>
      </c>
      <c r="H83" s="89">
        <v>3420000</v>
      </c>
      <c r="I83" s="89">
        <v>2700000</v>
      </c>
      <c r="J83" s="89">
        <v>3105000</v>
      </c>
      <c r="K83" s="89">
        <v>3450000</v>
      </c>
      <c r="L83" s="89">
        <v>3427500</v>
      </c>
      <c r="M83" s="89">
        <v>3067500</v>
      </c>
      <c r="N83" s="89">
        <v>3065000</v>
      </c>
      <c r="O83" s="89">
        <v>3285000</v>
      </c>
      <c r="P83" s="89">
        <v>3405000</v>
      </c>
      <c r="Q83" s="89">
        <v>3960000</v>
      </c>
      <c r="R83" s="73">
        <v>2190000</v>
      </c>
      <c r="S83" s="83">
        <f t="shared" ref="S83" si="52">SUM(G83:R83)</f>
        <v>39605000</v>
      </c>
      <c r="T83" s="75">
        <v>3230417</v>
      </c>
      <c r="U83" s="76">
        <f t="shared" si="51"/>
        <v>42835417</v>
      </c>
      <c r="W83" s="78"/>
    </row>
    <row r="84" spans="1:23" s="5" customFormat="1" ht="21.95" customHeight="1" x14ac:dyDescent="0.25">
      <c r="A84" s="136">
        <v>46</v>
      </c>
      <c r="B84" s="137">
        <f t="shared" si="43"/>
        <v>1000</v>
      </c>
      <c r="C84" s="138">
        <v>950093</v>
      </c>
      <c r="D84" s="139" t="s">
        <v>55</v>
      </c>
      <c r="E84" s="41">
        <v>144</v>
      </c>
      <c r="F84" s="9" t="s">
        <v>25</v>
      </c>
      <c r="G84" s="88">
        <v>2300000</v>
      </c>
      <c r="H84" s="88">
        <v>2300000</v>
      </c>
      <c r="I84" s="88">
        <v>2300000</v>
      </c>
      <c r="J84" s="88">
        <v>2300000</v>
      </c>
      <c r="K84" s="88">
        <v>2300000</v>
      </c>
      <c r="L84" s="88">
        <v>2300000</v>
      </c>
      <c r="M84" s="88">
        <v>2300000</v>
      </c>
      <c r="N84" s="88">
        <v>2300000</v>
      </c>
      <c r="O84" s="88">
        <v>2300000</v>
      </c>
      <c r="P84" s="88">
        <v>2300000</v>
      </c>
      <c r="Q84" s="88">
        <v>2870000</v>
      </c>
      <c r="R84" s="88">
        <v>2300000</v>
      </c>
      <c r="S84" s="38">
        <f t="shared" ref="S84:S87" si="53">SUM(G84:R84)</f>
        <v>28170000</v>
      </c>
      <c r="T84" s="21">
        <f t="shared" ref="T84" si="54">S84/12</f>
        <v>2347500</v>
      </c>
      <c r="U84" s="125">
        <f>SUM(S84:T85)</f>
        <v>33117500</v>
      </c>
      <c r="W84" s="44"/>
    </row>
    <row r="85" spans="1:23" s="5" customFormat="1" ht="21.95" customHeight="1" thickBot="1" x14ac:dyDescent="0.25">
      <c r="A85" s="136"/>
      <c r="B85" s="137"/>
      <c r="C85" s="138"/>
      <c r="D85" s="139"/>
      <c r="E85" s="100">
        <v>133</v>
      </c>
      <c r="F85" s="101" t="s">
        <v>21</v>
      </c>
      <c r="G85" s="102">
        <v>200000</v>
      </c>
      <c r="H85" s="102">
        <v>200000</v>
      </c>
      <c r="I85" s="102">
        <v>200000</v>
      </c>
      <c r="J85" s="102">
        <v>200000</v>
      </c>
      <c r="K85" s="102">
        <v>200000</v>
      </c>
      <c r="L85" s="102">
        <v>200000</v>
      </c>
      <c r="M85" s="102">
        <v>200000</v>
      </c>
      <c r="N85" s="102">
        <v>200000</v>
      </c>
      <c r="O85" s="102">
        <v>200000</v>
      </c>
      <c r="P85" s="102">
        <v>200000</v>
      </c>
      <c r="Q85" s="102">
        <v>200000</v>
      </c>
      <c r="R85" s="102">
        <v>200000</v>
      </c>
      <c r="S85" s="103">
        <f t="shared" si="53"/>
        <v>2400000</v>
      </c>
      <c r="T85" s="104">
        <f t="shared" ref="T85:T89" si="55">S85/12</f>
        <v>200000</v>
      </c>
      <c r="U85" s="126"/>
      <c r="W85" s="44"/>
    </row>
    <row r="86" spans="1:23" s="77" customFormat="1" ht="21.95" customHeight="1" thickBot="1" x14ac:dyDescent="0.25">
      <c r="A86" s="68">
        <v>47</v>
      </c>
      <c r="B86" s="85">
        <f t="shared" si="43"/>
        <v>1000</v>
      </c>
      <c r="C86" s="69">
        <v>3313030</v>
      </c>
      <c r="D86" s="70" t="s">
        <v>65</v>
      </c>
      <c r="E86" s="71">
        <v>144</v>
      </c>
      <c r="F86" s="72" t="s">
        <v>25</v>
      </c>
      <c r="G86" s="73">
        <v>2150000</v>
      </c>
      <c r="H86" s="73">
        <v>2150000</v>
      </c>
      <c r="I86" s="73">
        <v>2150000</v>
      </c>
      <c r="J86" s="73">
        <v>2150000</v>
      </c>
      <c r="K86" s="73">
        <v>2150000</v>
      </c>
      <c r="L86" s="73">
        <v>2150000</v>
      </c>
      <c r="M86" s="73">
        <v>2150000</v>
      </c>
      <c r="N86" s="73">
        <v>2150000</v>
      </c>
      <c r="O86" s="73">
        <v>2150000</v>
      </c>
      <c r="P86" s="73">
        <v>2150000</v>
      </c>
      <c r="Q86" s="73">
        <v>2150000</v>
      </c>
      <c r="R86" s="73">
        <v>2150000</v>
      </c>
      <c r="S86" s="83">
        <f t="shared" si="53"/>
        <v>25800000</v>
      </c>
      <c r="T86" s="75">
        <f t="shared" ref="T86" si="56">S86/12</f>
        <v>2150000</v>
      </c>
      <c r="U86" s="76">
        <f t="shared" ref="U86:U89" si="57">SUM(S86:T86)</f>
        <v>27950000</v>
      </c>
      <c r="W86" s="78"/>
    </row>
    <row r="87" spans="1:23" s="5" customFormat="1" ht="21" customHeight="1" thickBot="1" x14ac:dyDescent="0.25">
      <c r="A87" s="54">
        <v>48</v>
      </c>
      <c r="B87" s="48">
        <f t="shared" si="43"/>
        <v>1000</v>
      </c>
      <c r="C87" s="49">
        <v>6728653</v>
      </c>
      <c r="D87" s="55" t="s">
        <v>66</v>
      </c>
      <c r="E87" s="105">
        <v>144</v>
      </c>
      <c r="F87" s="106" t="s">
        <v>25</v>
      </c>
      <c r="G87" s="107">
        <v>2150000</v>
      </c>
      <c r="H87" s="107">
        <v>2150000</v>
      </c>
      <c r="I87" s="107">
        <v>2150000</v>
      </c>
      <c r="J87" s="107">
        <v>2150000</v>
      </c>
      <c r="K87" s="107">
        <v>2150000</v>
      </c>
      <c r="L87" s="107">
        <v>2150000</v>
      </c>
      <c r="M87" s="107">
        <v>2150000</v>
      </c>
      <c r="N87" s="107">
        <v>2150000</v>
      </c>
      <c r="O87" s="107">
        <v>2150000</v>
      </c>
      <c r="P87" s="107">
        <v>2150000</v>
      </c>
      <c r="Q87" s="107">
        <v>2150000</v>
      </c>
      <c r="R87" s="107">
        <v>2150000</v>
      </c>
      <c r="S87" s="108">
        <f t="shared" si="53"/>
        <v>25800000</v>
      </c>
      <c r="T87" s="109">
        <f t="shared" ref="T87" si="58">S87/12</f>
        <v>2150000</v>
      </c>
      <c r="U87" s="76">
        <f>SUM(S87:T87)</f>
        <v>27950000</v>
      </c>
      <c r="W87" s="44"/>
    </row>
    <row r="88" spans="1:23" s="77" customFormat="1" ht="21.95" customHeight="1" thickBot="1" x14ac:dyDescent="0.3">
      <c r="A88" s="68">
        <v>49</v>
      </c>
      <c r="B88" s="85">
        <f t="shared" si="43"/>
        <v>1000</v>
      </c>
      <c r="C88" s="69">
        <v>3535937</v>
      </c>
      <c r="D88" s="70" t="s">
        <v>67</v>
      </c>
      <c r="E88" s="71">
        <v>144</v>
      </c>
      <c r="F88" s="72" t="s">
        <v>25</v>
      </c>
      <c r="G88" s="89">
        <v>2150000</v>
      </c>
      <c r="H88" s="89">
        <v>2150000</v>
      </c>
      <c r="I88" s="89">
        <v>2150000</v>
      </c>
      <c r="J88" s="89">
        <v>2270000</v>
      </c>
      <c r="K88" s="89">
        <v>2270000</v>
      </c>
      <c r="L88" s="89">
        <v>2150000</v>
      </c>
      <c r="M88" s="89">
        <v>2150000</v>
      </c>
      <c r="N88" s="89">
        <v>2150000</v>
      </c>
      <c r="O88" s="89">
        <v>2150000</v>
      </c>
      <c r="P88" s="89">
        <v>2150000</v>
      </c>
      <c r="Q88" s="89">
        <v>2150000</v>
      </c>
      <c r="R88" s="89">
        <v>2150000</v>
      </c>
      <c r="S88" s="83">
        <f t="shared" ref="S88" si="59">SUM(G88:R88)</f>
        <v>26040000</v>
      </c>
      <c r="T88" s="75">
        <f t="shared" ref="T88" si="60">S88/12</f>
        <v>2170000</v>
      </c>
      <c r="U88" s="76">
        <f t="shared" si="57"/>
        <v>28210000</v>
      </c>
      <c r="W88" s="78"/>
    </row>
    <row r="89" spans="1:23" s="5" customFormat="1" ht="21.95" customHeight="1" thickBot="1" x14ac:dyDescent="0.25">
      <c r="A89" s="54">
        <v>50</v>
      </c>
      <c r="B89" s="48">
        <f t="shared" si="43"/>
        <v>1000</v>
      </c>
      <c r="C89" s="49">
        <v>2801912</v>
      </c>
      <c r="D89" s="55" t="s">
        <v>56</v>
      </c>
      <c r="E89" s="105">
        <v>144</v>
      </c>
      <c r="F89" s="106" t="s">
        <v>25</v>
      </c>
      <c r="G89" s="107">
        <v>2500000</v>
      </c>
      <c r="H89" s="107">
        <v>2500000</v>
      </c>
      <c r="I89" s="107">
        <v>2500000</v>
      </c>
      <c r="J89" s="107">
        <v>2500000</v>
      </c>
      <c r="K89" s="107">
        <v>2500000</v>
      </c>
      <c r="L89" s="107">
        <v>2500000</v>
      </c>
      <c r="M89" s="107">
        <v>2500000</v>
      </c>
      <c r="N89" s="107">
        <v>2500000</v>
      </c>
      <c r="O89" s="107">
        <v>2500000</v>
      </c>
      <c r="P89" s="107">
        <v>2500000</v>
      </c>
      <c r="Q89" s="107">
        <v>2500000</v>
      </c>
      <c r="R89" s="107">
        <v>2500000</v>
      </c>
      <c r="S89" s="108">
        <f t="shared" ref="S89" si="61">SUM(G89:R89)</f>
        <v>30000000</v>
      </c>
      <c r="T89" s="109">
        <f t="shared" si="55"/>
        <v>2500000</v>
      </c>
      <c r="U89" s="76">
        <f t="shared" si="57"/>
        <v>32500000</v>
      </c>
      <c r="W89" s="44"/>
    </row>
    <row r="90" spans="1:23" s="62" customFormat="1" ht="21.95" customHeight="1" x14ac:dyDescent="0.2">
      <c r="A90" s="128">
        <v>51</v>
      </c>
      <c r="B90" s="130">
        <f t="shared" si="43"/>
        <v>1000</v>
      </c>
      <c r="C90" s="132">
        <v>3262352</v>
      </c>
      <c r="D90" s="134" t="s">
        <v>72</v>
      </c>
      <c r="E90" s="7">
        <v>144</v>
      </c>
      <c r="F90" s="17" t="s">
        <v>25</v>
      </c>
      <c r="G90" s="24">
        <v>2000000</v>
      </c>
      <c r="H90" s="24">
        <v>2000000</v>
      </c>
      <c r="I90" s="24">
        <v>2000000</v>
      </c>
      <c r="J90" s="24">
        <v>2000000</v>
      </c>
      <c r="K90" s="24">
        <v>2000000</v>
      </c>
      <c r="L90" s="24">
        <v>2000000</v>
      </c>
      <c r="M90" s="24">
        <v>2000000</v>
      </c>
      <c r="N90" s="24">
        <v>2000000</v>
      </c>
      <c r="O90" s="24">
        <v>2000000</v>
      </c>
      <c r="P90" s="24">
        <v>2000000</v>
      </c>
      <c r="Q90" s="24">
        <v>2000000</v>
      </c>
      <c r="R90" s="24">
        <v>2000000</v>
      </c>
      <c r="S90" s="39">
        <f t="shared" ref="S90:S91" si="62">SUM(G90:R90)</f>
        <v>24000000</v>
      </c>
      <c r="T90" s="23">
        <f t="shared" ref="T90" si="63">S90/12</f>
        <v>2000000</v>
      </c>
      <c r="U90" s="125">
        <f>SUM(S90:T91)</f>
        <v>36400000</v>
      </c>
      <c r="W90" s="63"/>
    </row>
    <row r="91" spans="1:23" s="42" customFormat="1" ht="21.95" customHeight="1" thickBot="1" x14ac:dyDescent="0.25">
      <c r="A91" s="129"/>
      <c r="B91" s="131"/>
      <c r="C91" s="133"/>
      <c r="D91" s="135"/>
      <c r="E91" s="6">
        <v>133</v>
      </c>
      <c r="F91" s="18" t="s">
        <v>21</v>
      </c>
      <c r="G91" s="19">
        <v>800000</v>
      </c>
      <c r="H91" s="19">
        <v>800000</v>
      </c>
      <c r="I91" s="19">
        <v>800000</v>
      </c>
      <c r="J91" s="19">
        <v>800000</v>
      </c>
      <c r="K91" s="19">
        <v>800000</v>
      </c>
      <c r="L91" s="19">
        <v>800000</v>
      </c>
      <c r="M91" s="19">
        <v>800000</v>
      </c>
      <c r="N91" s="19">
        <v>800000</v>
      </c>
      <c r="O91" s="19">
        <v>800000</v>
      </c>
      <c r="P91" s="19">
        <v>800000</v>
      </c>
      <c r="Q91" s="19">
        <v>800000</v>
      </c>
      <c r="R91" s="19">
        <v>800000</v>
      </c>
      <c r="S91" s="37">
        <f t="shared" si="62"/>
        <v>9600000</v>
      </c>
      <c r="T91" s="20">
        <f t="shared" ref="T91" si="64">S91/12</f>
        <v>800000</v>
      </c>
      <c r="U91" s="126"/>
      <c r="W91" s="66"/>
    </row>
    <row r="92" spans="1:23" s="5" customFormat="1" ht="21.95" customHeight="1" x14ac:dyDescent="0.2">
      <c r="A92" s="136">
        <v>52</v>
      </c>
      <c r="B92" s="137">
        <f t="shared" si="43"/>
        <v>1000</v>
      </c>
      <c r="C92" s="138">
        <v>4073974</v>
      </c>
      <c r="D92" s="139" t="s">
        <v>60</v>
      </c>
      <c r="E92" s="41">
        <v>141</v>
      </c>
      <c r="F92" s="9" t="s">
        <v>94</v>
      </c>
      <c r="G92" s="22">
        <v>2000000</v>
      </c>
      <c r="H92" s="22">
        <v>2000000</v>
      </c>
      <c r="I92" s="22">
        <v>2000000</v>
      </c>
      <c r="J92" s="22">
        <v>2000000</v>
      </c>
      <c r="K92" s="22">
        <v>2000000</v>
      </c>
      <c r="L92" s="22">
        <v>2000000</v>
      </c>
      <c r="M92" s="22">
        <v>2000000</v>
      </c>
      <c r="N92" s="22">
        <v>2000000</v>
      </c>
      <c r="O92" s="22">
        <v>2000000</v>
      </c>
      <c r="P92" s="22">
        <v>2000000</v>
      </c>
      <c r="Q92" s="22">
        <v>2000000</v>
      </c>
      <c r="R92" s="22">
        <v>2000000</v>
      </c>
      <c r="S92" s="38">
        <f t="shared" ref="S92:S93" si="65">SUM(G92:R92)</f>
        <v>24000000</v>
      </c>
      <c r="T92" s="21">
        <f t="shared" ref="T92" si="66">S92/12</f>
        <v>2000000</v>
      </c>
      <c r="U92" s="125">
        <f>SUM(S92:T93)</f>
        <v>35100000</v>
      </c>
      <c r="W92" s="44"/>
    </row>
    <row r="93" spans="1:23" s="5" customFormat="1" ht="21.95" customHeight="1" thickBot="1" x14ac:dyDescent="0.25">
      <c r="A93" s="136"/>
      <c r="B93" s="137"/>
      <c r="C93" s="138"/>
      <c r="D93" s="139"/>
      <c r="E93" s="100">
        <v>133</v>
      </c>
      <c r="F93" s="101" t="s">
        <v>21</v>
      </c>
      <c r="G93" s="102">
        <v>700000</v>
      </c>
      <c r="H93" s="102">
        <v>700000</v>
      </c>
      <c r="I93" s="102">
        <v>700000</v>
      </c>
      <c r="J93" s="102">
        <v>700000</v>
      </c>
      <c r="K93" s="102">
        <v>700000</v>
      </c>
      <c r="L93" s="102">
        <v>700000</v>
      </c>
      <c r="M93" s="102">
        <v>700000</v>
      </c>
      <c r="N93" s="102">
        <v>700000</v>
      </c>
      <c r="O93" s="102">
        <v>700000</v>
      </c>
      <c r="P93" s="102">
        <v>700000</v>
      </c>
      <c r="Q93" s="102">
        <v>700000</v>
      </c>
      <c r="R93" s="102">
        <v>700000</v>
      </c>
      <c r="S93" s="103">
        <f t="shared" si="65"/>
        <v>8400000</v>
      </c>
      <c r="T93" s="104">
        <f t="shared" ref="T93" si="67">S93/12</f>
        <v>700000</v>
      </c>
      <c r="U93" s="126"/>
      <c r="W93" s="44"/>
    </row>
    <row r="94" spans="1:23" s="62" customFormat="1" ht="21.95" customHeight="1" x14ac:dyDescent="0.2">
      <c r="A94" s="128">
        <v>53</v>
      </c>
      <c r="B94" s="130">
        <f t="shared" ref="B94:B101" si="68">$B$22</f>
        <v>1000</v>
      </c>
      <c r="C94" s="132">
        <v>4382417</v>
      </c>
      <c r="D94" s="134" t="s">
        <v>57</v>
      </c>
      <c r="E94" s="7">
        <v>145</v>
      </c>
      <c r="F94" s="17" t="s">
        <v>26</v>
      </c>
      <c r="G94" s="24">
        <v>1500000</v>
      </c>
      <c r="H94" s="24">
        <v>1500000</v>
      </c>
      <c r="I94" s="24">
        <v>1500000</v>
      </c>
      <c r="J94" s="24">
        <v>1500000</v>
      </c>
      <c r="K94" s="24">
        <v>1500000</v>
      </c>
      <c r="L94" s="24">
        <v>1500000</v>
      </c>
      <c r="M94" s="24">
        <v>1500000</v>
      </c>
      <c r="N94" s="24">
        <v>1500000</v>
      </c>
      <c r="O94" s="24">
        <v>1500000</v>
      </c>
      <c r="P94" s="24">
        <v>1500000</v>
      </c>
      <c r="Q94" s="24">
        <v>1500000</v>
      </c>
      <c r="R94" s="24">
        <v>1500000</v>
      </c>
      <c r="S94" s="39">
        <f t="shared" ref="S94:S97" si="69">SUM(G94:R94)</f>
        <v>18000000</v>
      </c>
      <c r="T94" s="23">
        <f t="shared" ref="T94" si="70">S94/12</f>
        <v>1500000</v>
      </c>
      <c r="U94" s="125">
        <f t="shared" ref="U94" si="71">SUM(S94:T95)</f>
        <v>28600000</v>
      </c>
      <c r="W94" s="63"/>
    </row>
    <row r="95" spans="1:23" s="42" customFormat="1" ht="21.95" customHeight="1" thickBot="1" x14ac:dyDescent="0.25">
      <c r="A95" s="129"/>
      <c r="B95" s="131"/>
      <c r="C95" s="133"/>
      <c r="D95" s="135"/>
      <c r="E95" s="6">
        <v>133</v>
      </c>
      <c r="F95" s="18" t="s">
        <v>21</v>
      </c>
      <c r="G95" s="19">
        <v>700000</v>
      </c>
      <c r="H95" s="19">
        <v>700000</v>
      </c>
      <c r="I95" s="19">
        <v>700000</v>
      </c>
      <c r="J95" s="19">
        <v>700000</v>
      </c>
      <c r="K95" s="19">
        <v>700000</v>
      </c>
      <c r="L95" s="19">
        <v>700000</v>
      </c>
      <c r="M95" s="19">
        <v>700000</v>
      </c>
      <c r="N95" s="19">
        <v>700000</v>
      </c>
      <c r="O95" s="19">
        <v>700000</v>
      </c>
      <c r="P95" s="19">
        <v>700000</v>
      </c>
      <c r="Q95" s="19">
        <v>700000</v>
      </c>
      <c r="R95" s="19">
        <v>700000</v>
      </c>
      <c r="S95" s="37">
        <f t="shared" si="69"/>
        <v>8400000</v>
      </c>
      <c r="T95" s="20">
        <f>S95/12</f>
        <v>700000</v>
      </c>
      <c r="U95" s="126"/>
      <c r="W95" s="66"/>
    </row>
    <row r="96" spans="1:23" s="5" customFormat="1" ht="21.95" customHeight="1" x14ac:dyDescent="0.2">
      <c r="A96" s="136">
        <v>54</v>
      </c>
      <c r="B96" s="137">
        <f t="shared" si="68"/>
        <v>1000</v>
      </c>
      <c r="C96" s="138">
        <v>546880</v>
      </c>
      <c r="D96" s="139" t="s">
        <v>58</v>
      </c>
      <c r="E96" s="41">
        <v>145</v>
      </c>
      <c r="F96" s="9" t="s">
        <v>26</v>
      </c>
      <c r="G96" s="22">
        <v>1500000</v>
      </c>
      <c r="H96" s="22">
        <v>1500000</v>
      </c>
      <c r="I96" s="22">
        <v>1500000</v>
      </c>
      <c r="J96" s="22">
        <v>1500000</v>
      </c>
      <c r="K96" s="22">
        <v>1500000</v>
      </c>
      <c r="L96" s="22">
        <v>1500000</v>
      </c>
      <c r="M96" s="22">
        <v>1500000</v>
      </c>
      <c r="N96" s="22">
        <v>1500000</v>
      </c>
      <c r="O96" s="22">
        <v>1500000</v>
      </c>
      <c r="P96" s="22">
        <v>1500000</v>
      </c>
      <c r="Q96" s="22">
        <v>1500000</v>
      </c>
      <c r="R96" s="22">
        <v>1500000</v>
      </c>
      <c r="S96" s="38">
        <f t="shared" si="69"/>
        <v>18000000</v>
      </c>
      <c r="T96" s="21">
        <f t="shared" ref="T96" si="72">S96/12</f>
        <v>1500000</v>
      </c>
      <c r="U96" s="125">
        <f t="shared" ref="U96" si="73">SUM(S96:T97)</f>
        <v>28600000</v>
      </c>
      <c r="W96" s="44"/>
    </row>
    <row r="97" spans="1:23" s="5" customFormat="1" ht="21.95" customHeight="1" thickBot="1" x14ac:dyDescent="0.25">
      <c r="A97" s="136"/>
      <c r="B97" s="137"/>
      <c r="C97" s="138"/>
      <c r="D97" s="139"/>
      <c r="E97" s="100">
        <v>133</v>
      </c>
      <c r="F97" s="101" t="s">
        <v>21</v>
      </c>
      <c r="G97" s="102">
        <v>700000</v>
      </c>
      <c r="H97" s="102">
        <v>700000</v>
      </c>
      <c r="I97" s="102">
        <v>700000</v>
      </c>
      <c r="J97" s="102">
        <v>700000</v>
      </c>
      <c r="K97" s="102">
        <v>700000</v>
      </c>
      <c r="L97" s="102">
        <v>700000</v>
      </c>
      <c r="M97" s="102">
        <v>700000</v>
      </c>
      <c r="N97" s="102">
        <v>700000</v>
      </c>
      <c r="O97" s="102">
        <v>700000</v>
      </c>
      <c r="P97" s="102">
        <v>700000</v>
      </c>
      <c r="Q97" s="102">
        <v>700000</v>
      </c>
      <c r="R97" s="102">
        <v>700000</v>
      </c>
      <c r="S97" s="103">
        <f t="shared" si="69"/>
        <v>8400000</v>
      </c>
      <c r="T97" s="104">
        <f t="shared" ref="T97:T98" si="74">S97/12</f>
        <v>700000</v>
      </c>
      <c r="U97" s="126"/>
      <c r="W97" s="44"/>
    </row>
    <row r="98" spans="1:23" s="77" customFormat="1" ht="33.75" customHeight="1" thickBot="1" x14ac:dyDescent="0.25">
      <c r="A98" s="68">
        <v>55</v>
      </c>
      <c r="B98" s="85">
        <f t="shared" si="68"/>
        <v>1000</v>
      </c>
      <c r="C98" s="69">
        <v>3991557</v>
      </c>
      <c r="D98" s="70" t="s">
        <v>61</v>
      </c>
      <c r="E98" s="71">
        <v>145</v>
      </c>
      <c r="F98" s="72" t="s">
        <v>26</v>
      </c>
      <c r="G98" s="73">
        <v>4000000</v>
      </c>
      <c r="H98" s="73">
        <v>4000000</v>
      </c>
      <c r="I98" s="73">
        <v>4000000</v>
      </c>
      <c r="J98" s="73">
        <v>4000000</v>
      </c>
      <c r="K98" s="73">
        <v>4000000</v>
      </c>
      <c r="L98" s="73">
        <v>4000000</v>
      </c>
      <c r="M98" s="73">
        <v>4000000</v>
      </c>
      <c r="N98" s="73">
        <v>4000000</v>
      </c>
      <c r="O98" s="73">
        <v>4000000</v>
      </c>
      <c r="P98" s="73">
        <v>4000000</v>
      </c>
      <c r="Q98" s="73">
        <v>4000000</v>
      </c>
      <c r="R98" s="73">
        <v>4000000</v>
      </c>
      <c r="S98" s="83">
        <f t="shared" ref="S98" si="75">SUM(G98:R98)</f>
        <v>48000000</v>
      </c>
      <c r="T98" s="75">
        <f t="shared" si="74"/>
        <v>4000000</v>
      </c>
      <c r="U98" s="76">
        <f t="shared" ref="U98:U100" si="76">SUM(S98:T98)</f>
        <v>52000000</v>
      </c>
      <c r="W98" s="78"/>
    </row>
    <row r="99" spans="1:23" s="5" customFormat="1" ht="21.95" customHeight="1" thickBot="1" x14ac:dyDescent="0.25">
      <c r="A99" s="54">
        <v>56</v>
      </c>
      <c r="B99" s="48">
        <f t="shared" si="68"/>
        <v>1000</v>
      </c>
      <c r="C99" s="49">
        <v>3230669</v>
      </c>
      <c r="D99" s="55" t="s">
        <v>68</v>
      </c>
      <c r="E99" s="105">
        <v>144</v>
      </c>
      <c r="F99" s="106" t="s">
        <v>25</v>
      </c>
      <c r="G99" s="107">
        <v>2150000</v>
      </c>
      <c r="H99" s="107">
        <v>2150000</v>
      </c>
      <c r="I99" s="107">
        <v>2150000</v>
      </c>
      <c r="J99" s="107">
        <v>2150000</v>
      </c>
      <c r="K99" s="107">
        <v>2150000</v>
      </c>
      <c r="L99" s="107">
        <v>2150000</v>
      </c>
      <c r="M99" s="107">
        <v>2150000</v>
      </c>
      <c r="N99" s="107">
        <v>2150000</v>
      </c>
      <c r="O99" s="107">
        <v>2150000</v>
      </c>
      <c r="P99" s="107">
        <v>2150000</v>
      </c>
      <c r="Q99" s="107">
        <v>2150000</v>
      </c>
      <c r="R99" s="107">
        <v>2150000</v>
      </c>
      <c r="S99" s="108">
        <f t="shared" ref="S99" si="77">SUM(G99:R99)</f>
        <v>25800000</v>
      </c>
      <c r="T99" s="109">
        <f t="shared" ref="T99" si="78">S99/12</f>
        <v>2150000</v>
      </c>
      <c r="U99" s="76">
        <f t="shared" si="76"/>
        <v>27950000</v>
      </c>
      <c r="W99" s="44"/>
    </row>
    <row r="100" spans="1:23" s="77" customFormat="1" ht="21.95" customHeight="1" thickBot="1" x14ac:dyDescent="0.25">
      <c r="A100" s="68">
        <v>57</v>
      </c>
      <c r="B100" s="85">
        <f t="shared" si="68"/>
        <v>1000</v>
      </c>
      <c r="C100" s="69">
        <v>2360062</v>
      </c>
      <c r="D100" s="70" t="s">
        <v>70</v>
      </c>
      <c r="E100" s="71">
        <v>141</v>
      </c>
      <c r="F100" s="72" t="s">
        <v>94</v>
      </c>
      <c r="G100" s="73">
        <v>3000000</v>
      </c>
      <c r="H100" s="73">
        <v>3000000</v>
      </c>
      <c r="I100" s="73">
        <v>3000000</v>
      </c>
      <c r="J100" s="73">
        <v>3000000</v>
      </c>
      <c r="K100" s="73">
        <v>3000000</v>
      </c>
      <c r="L100" s="73">
        <v>3000000</v>
      </c>
      <c r="M100" s="73">
        <v>3000000</v>
      </c>
      <c r="N100" s="73">
        <v>3000000</v>
      </c>
      <c r="O100" s="73">
        <v>3000000</v>
      </c>
      <c r="P100" s="73">
        <v>3000000</v>
      </c>
      <c r="Q100" s="73">
        <v>3000000</v>
      </c>
      <c r="R100" s="73">
        <v>3000000</v>
      </c>
      <c r="S100" s="83">
        <f t="shared" ref="S100:S101" si="79">SUM(G100:R100)</f>
        <v>36000000</v>
      </c>
      <c r="T100" s="75">
        <f t="shared" ref="T100" si="80">S100/12</f>
        <v>3000000</v>
      </c>
      <c r="U100" s="76">
        <f t="shared" si="76"/>
        <v>39000000</v>
      </c>
      <c r="W100" s="78"/>
    </row>
    <row r="101" spans="1:23" s="5" customFormat="1" ht="21.95" customHeight="1" x14ac:dyDescent="0.25">
      <c r="A101" s="136">
        <v>58</v>
      </c>
      <c r="B101" s="137">
        <f t="shared" si="68"/>
        <v>1000</v>
      </c>
      <c r="C101" s="138">
        <v>4007956</v>
      </c>
      <c r="D101" s="139" t="s">
        <v>69</v>
      </c>
      <c r="E101" s="41">
        <v>144</v>
      </c>
      <c r="F101" s="9" t="s">
        <v>25</v>
      </c>
      <c r="G101" s="88">
        <v>0</v>
      </c>
      <c r="H101" s="88">
        <v>0</v>
      </c>
      <c r="I101" s="88">
        <v>0</v>
      </c>
      <c r="J101" s="88">
        <v>0</v>
      </c>
      <c r="K101" s="88">
        <v>2150000</v>
      </c>
      <c r="L101" s="88">
        <v>2150000</v>
      </c>
      <c r="M101" s="88">
        <v>2150000</v>
      </c>
      <c r="N101" s="88">
        <v>2150000</v>
      </c>
      <c r="O101" s="88">
        <v>2150000</v>
      </c>
      <c r="P101" s="88">
        <v>2150000</v>
      </c>
      <c r="Q101" s="88">
        <v>2150000</v>
      </c>
      <c r="R101" s="22">
        <v>2866667</v>
      </c>
      <c r="S101" s="38">
        <f t="shared" si="79"/>
        <v>17916667</v>
      </c>
      <c r="T101" s="21">
        <v>1433333</v>
      </c>
      <c r="U101" s="125">
        <f t="shared" ref="U101" si="81">SUM(S101:T102)</f>
        <v>22383333.333333332</v>
      </c>
      <c r="W101" s="44"/>
    </row>
    <row r="102" spans="1:23" s="5" customFormat="1" ht="21.95" customHeight="1" thickBot="1" x14ac:dyDescent="0.3">
      <c r="A102" s="136"/>
      <c r="B102" s="137"/>
      <c r="C102" s="138"/>
      <c r="D102" s="139"/>
      <c r="E102" s="100">
        <v>133</v>
      </c>
      <c r="F102" s="101" t="s">
        <v>21</v>
      </c>
      <c r="G102" s="110">
        <v>0</v>
      </c>
      <c r="H102" s="110">
        <v>0</v>
      </c>
      <c r="I102" s="110">
        <v>0</v>
      </c>
      <c r="J102" s="110">
        <v>0</v>
      </c>
      <c r="K102" s="110">
        <v>350000</v>
      </c>
      <c r="L102" s="110">
        <v>350000</v>
      </c>
      <c r="M102" s="110">
        <v>350000</v>
      </c>
      <c r="N102" s="110">
        <v>350000</v>
      </c>
      <c r="O102" s="110">
        <v>350000</v>
      </c>
      <c r="P102" s="110">
        <v>350000</v>
      </c>
      <c r="Q102" s="110">
        <v>350000</v>
      </c>
      <c r="R102" s="110">
        <v>350000</v>
      </c>
      <c r="S102" s="111">
        <f>SUM(G102:R102)</f>
        <v>2800000</v>
      </c>
      <c r="T102" s="104">
        <f>S102/12</f>
        <v>233333.33333333334</v>
      </c>
      <c r="U102" s="126"/>
      <c r="W102" s="44"/>
    </row>
    <row r="103" spans="1:23" s="77" customFormat="1" ht="31.5" customHeight="1" thickBot="1" x14ac:dyDescent="0.25">
      <c r="A103" s="68">
        <v>59</v>
      </c>
      <c r="B103" s="85">
        <f t="shared" ref="B103" si="82">$B$22</f>
        <v>1000</v>
      </c>
      <c r="C103" s="80">
        <v>3803524</v>
      </c>
      <c r="D103" s="81" t="s">
        <v>92</v>
      </c>
      <c r="E103" s="71">
        <v>145</v>
      </c>
      <c r="F103" s="72" t="s">
        <v>26</v>
      </c>
      <c r="G103" s="73">
        <v>4000000</v>
      </c>
      <c r="H103" s="73">
        <v>4000000</v>
      </c>
      <c r="I103" s="73">
        <v>4000000</v>
      </c>
      <c r="J103" s="73">
        <v>4000000</v>
      </c>
      <c r="K103" s="73">
        <v>4000000</v>
      </c>
      <c r="L103" s="73">
        <v>4000000</v>
      </c>
      <c r="M103" s="73">
        <v>4000000</v>
      </c>
      <c r="N103" s="73">
        <v>4000000</v>
      </c>
      <c r="O103" s="73">
        <v>4000000</v>
      </c>
      <c r="P103" s="73">
        <v>4000000</v>
      </c>
      <c r="Q103" s="73">
        <v>4000000</v>
      </c>
      <c r="R103" s="73">
        <v>4000000</v>
      </c>
      <c r="S103" s="83">
        <f>SUM(G103:R103)</f>
        <v>48000000</v>
      </c>
      <c r="T103" s="75">
        <f>S103/12</f>
        <v>4000000</v>
      </c>
      <c r="U103" s="76">
        <f t="shared" ref="U103:U104" si="83">SUM(S103:T103)</f>
        <v>52000000</v>
      </c>
      <c r="W103" s="78"/>
    </row>
    <row r="104" spans="1:23" s="5" customFormat="1" ht="21.95" customHeight="1" thickBot="1" x14ac:dyDescent="0.25">
      <c r="A104" s="54">
        <v>60</v>
      </c>
      <c r="B104" s="48">
        <f t="shared" ref="B104" si="84">$B$22</f>
        <v>1000</v>
      </c>
      <c r="C104" s="49">
        <v>1353170</v>
      </c>
      <c r="D104" s="55" t="s">
        <v>81</v>
      </c>
      <c r="E104" s="105">
        <v>144</v>
      </c>
      <c r="F104" s="106" t="s">
        <v>25</v>
      </c>
      <c r="G104" s="107">
        <v>1500000</v>
      </c>
      <c r="H104" s="107">
        <v>1500000</v>
      </c>
      <c r="I104" s="107">
        <v>1500000</v>
      </c>
      <c r="J104" s="107">
        <v>1500000</v>
      </c>
      <c r="K104" s="107">
        <v>1500000</v>
      </c>
      <c r="L104" s="107">
        <v>1500000</v>
      </c>
      <c r="M104" s="107">
        <v>1500000</v>
      </c>
      <c r="N104" s="107">
        <v>1500000</v>
      </c>
      <c r="O104" s="107">
        <v>1500000</v>
      </c>
      <c r="P104" s="107">
        <v>1500000</v>
      </c>
      <c r="Q104" s="107">
        <v>1500000</v>
      </c>
      <c r="R104" s="107">
        <v>1500000</v>
      </c>
      <c r="S104" s="108">
        <f t="shared" ref="S104" si="85">SUM(G104:R104)</f>
        <v>18000000</v>
      </c>
      <c r="T104" s="109">
        <f>G104*12/12</f>
        <v>1500000</v>
      </c>
      <c r="U104" s="76">
        <f t="shared" si="83"/>
        <v>19500000</v>
      </c>
      <c r="W104" s="44"/>
    </row>
    <row r="105" spans="1:23" s="62" customFormat="1" ht="21.95" customHeight="1" x14ac:dyDescent="0.2">
      <c r="A105" s="128">
        <v>61</v>
      </c>
      <c r="B105" s="130">
        <f t="shared" ref="B105:B107" si="86">$B$22</f>
        <v>1000</v>
      </c>
      <c r="C105" s="132">
        <v>858031</v>
      </c>
      <c r="D105" s="134" t="s">
        <v>82</v>
      </c>
      <c r="E105" s="7">
        <v>144</v>
      </c>
      <c r="F105" s="17" t="s">
        <v>25</v>
      </c>
      <c r="G105" s="24">
        <v>3000000</v>
      </c>
      <c r="H105" s="24">
        <v>3000000</v>
      </c>
      <c r="I105" s="24">
        <v>3000000</v>
      </c>
      <c r="J105" s="24">
        <v>3000000</v>
      </c>
      <c r="K105" s="24">
        <v>3000000</v>
      </c>
      <c r="L105" s="24">
        <v>3000000</v>
      </c>
      <c r="M105" s="24">
        <v>3000000</v>
      </c>
      <c r="N105" s="24">
        <v>3000000</v>
      </c>
      <c r="O105" s="24">
        <v>3000000</v>
      </c>
      <c r="P105" s="24">
        <v>3000000</v>
      </c>
      <c r="Q105" s="24">
        <v>3200000</v>
      </c>
      <c r="R105" s="24">
        <v>3000000</v>
      </c>
      <c r="S105" s="39">
        <f t="shared" ref="S105:S106" si="87">SUM(G105:R105)</f>
        <v>36200000</v>
      </c>
      <c r="T105" s="23">
        <f t="shared" ref="T105" si="88">S105/12</f>
        <v>3016666.6666666665</v>
      </c>
      <c r="U105" s="125">
        <f t="shared" ref="U105:U115" si="89">SUM(S105:T106)</f>
        <v>52216666.666666664</v>
      </c>
      <c r="W105" s="63"/>
    </row>
    <row r="106" spans="1:23" s="42" customFormat="1" ht="21.95" customHeight="1" thickBot="1" x14ac:dyDescent="0.25">
      <c r="A106" s="129"/>
      <c r="B106" s="131"/>
      <c r="C106" s="133"/>
      <c r="D106" s="135"/>
      <c r="E106" s="6">
        <v>133</v>
      </c>
      <c r="F106" s="18" t="s">
        <v>21</v>
      </c>
      <c r="G106" s="19">
        <v>1000000</v>
      </c>
      <c r="H106" s="19">
        <v>1000000</v>
      </c>
      <c r="I106" s="19">
        <v>1000000</v>
      </c>
      <c r="J106" s="19">
        <v>1000000</v>
      </c>
      <c r="K106" s="19">
        <v>1000000</v>
      </c>
      <c r="L106" s="19">
        <v>1000000</v>
      </c>
      <c r="M106" s="19">
        <v>1000000</v>
      </c>
      <c r="N106" s="19">
        <v>1000000</v>
      </c>
      <c r="O106" s="19">
        <v>1000000</v>
      </c>
      <c r="P106" s="19">
        <v>1000000</v>
      </c>
      <c r="Q106" s="19">
        <v>1000000</v>
      </c>
      <c r="R106" s="19">
        <v>1000000</v>
      </c>
      <c r="S106" s="37">
        <f t="shared" si="87"/>
        <v>12000000</v>
      </c>
      <c r="T106" s="20">
        <f t="shared" ref="T106:T107" si="90">S106/12</f>
        <v>1000000</v>
      </c>
      <c r="U106" s="126"/>
      <c r="W106" s="66"/>
    </row>
    <row r="107" spans="1:23" s="62" customFormat="1" ht="21.95" customHeight="1" x14ac:dyDescent="0.2">
      <c r="A107" s="128">
        <v>62</v>
      </c>
      <c r="B107" s="130">
        <f t="shared" si="86"/>
        <v>1000</v>
      </c>
      <c r="C107" s="132">
        <v>4821541</v>
      </c>
      <c r="D107" s="134" t="s">
        <v>86</v>
      </c>
      <c r="E107" s="7">
        <v>141</v>
      </c>
      <c r="F107" s="17" t="s">
        <v>94</v>
      </c>
      <c r="G107" s="24">
        <v>2000000</v>
      </c>
      <c r="H107" s="24">
        <v>2000000</v>
      </c>
      <c r="I107" s="24">
        <v>2000000</v>
      </c>
      <c r="J107" s="24">
        <v>2000000</v>
      </c>
      <c r="K107" s="24">
        <v>2000000</v>
      </c>
      <c r="L107" s="24">
        <v>2000000</v>
      </c>
      <c r="M107" s="24">
        <v>2000000</v>
      </c>
      <c r="N107" s="24">
        <v>2000000</v>
      </c>
      <c r="O107" s="24">
        <v>2000000</v>
      </c>
      <c r="P107" s="24">
        <v>2000000</v>
      </c>
      <c r="Q107" s="24">
        <v>2000000</v>
      </c>
      <c r="R107" s="24">
        <v>2000000</v>
      </c>
      <c r="S107" s="39">
        <f t="shared" ref="S107:S110" si="91">SUM(G107:R107)</f>
        <v>24000000</v>
      </c>
      <c r="T107" s="23">
        <f t="shared" si="90"/>
        <v>2000000</v>
      </c>
      <c r="U107" s="125">
        <f t="shared" si="89"/>
        <v>28383333.333333332</v>
      </c>
      <c r="W107" s="63"/>
    </row>
    <row r="108" spans="1:23" s="42" customFormat="1" ht="21.95" customHeight="1" thickBot="1" x14ac:dyDescent="0.25">
      <c r="A108" s="129"/>
      <c r="B108" s="131"/>
      <c r="C108" s="133"/>
      <c r="D108" s="135"/>
      <c r="E108" s="6">
        <v>133</v>
      </c>
      <c r="F108" s="18" t="s">
        <v>21</v>
      </c>
      <c r="G108" s="19">
        <v>0</v>
      </c>
      <c r="H108" s="19">
        <v>200000</v>
      </c>
      <c r="I108" s="19">
        <v>200000</v>
      </c>
      <c r="J108" s="19">
        <v>200000</v>
      </c>
      <c r="K108" s="19">
        <v>200000</v>
      </c>
      <c r="L108" s="19">
        <v>200000</v>
      </c>
      <c r="M108" s="19">
        <v>200000</v>
      </c>
      <c r="N108" s="19">
        <v>200000</v>
      </c>
      <c r="O108" s="19">
        <v>200000</v>
      </c>
      <c r="P108" s="19">
        <v>200000</v>
      </c>
      <c r="Q108" s="19">
        <v>200000</v>
      </c>
      <c r="R108" s="19">
        <v>200000</v>
      </c>
      <c r="S108" s="37">
        <f t="shared" si="91"/>
        <v>2200000</v>
      </c>
      <c r="T108" s="20">
        <f t="shared" ref="T108:T109" si="92">S108/12</f>
        <v>183333.33333333334</v>
      </c>
      <c r="U108" s="126"/>
      <c r="W108" s="66"/>
    </row>
    <row r="109" spans="1:23" s="5" customFormat="1" ht="21.75" customHeight="1" x14ac:dyDescent="0.2">
      <c r="A109" s="136">
        <v>63</v>
      </c>
      <c r="B109" s="137">
        <f>$B$22</f>
        <v>1000</v>
      </c>
      <c r="C109" s="138">
        <v>3757898</v>
      </c>
      <c r="D109" s="139" t="s">
        <v>87</v>
      </c>
      <c r="E109" s="41">
        <v>144</v>
      </c>
      <c r="F109" s="9" t="s">
        <v>25</v>
      </c>
      <c r="G109" s="22">
        <v>2300000</v>
      </c>
      <c r="H109" s="22">
        <v>2300000</v>
      </c>
      <c r="I109" s="22">
        <v>2300000</v>
      </c>
      <c r="J109" s="22">
        <v>2300000</v>
      </c>
      <c r="K109" s="22">
        <v>2300000</v>
      </c>
      <c r="L109" s="22">
        <v>2300000</v>
      </c>
      <c r="M109" s="22">
        <v>2300000</v>
      </c>
      <c r="N109" s="22">
        <v>2300000</v>
      </c>
      <c r="O109" s="22">
        <v>2300000</v>
      </c>
      <c r="P109" s="22">
        <v>2300000</v>
      </c>
      <c r="Q109" s="22">
        <v>2300000</v>
      </c>
      <c r="R109" s="22">
        <v>2300000</v>
      </c>
      <c r="S109" s="38">
        <f>SUM(G109:R109)</f>
        <v>27600000</v>
      </c>
      <c r="T109" s="21">
        <f t="shared" si="92"/>
        <v>2300000</v>
      </c>
      <c r="U109" s="125">
        <f t="shared" si="89"/>
        <v>39000000</v>
      </c>
      <c r="W109" s="44"/>
    </row>
    <row r="110" spans="1:23" s="5" customFormat="1" ht="21.95" customHeight="1" thickBot="1" x14ac:dyDescent="0.25">
      <c r="A110" s="136"/>
      <c r="B110" s="137"/>
      <c r="C110" s="138"/>
      <c r="D110" s="139"/>
      <c r="E110" s="100">
        <v>133</v>
      </c>
      <c r="F110" s="101" t="s">
        <v>21</v>
      </c>
      <c r="G110" s="102">
        <v>700000</v>
      </c>
      <c r="H110" s="102">
        <v>700000</v>
      </c>
      <c r="I110" s="102">
        <v>700000</v>
      </c>
      <c r="J110" s="102">
        <v>700000</v>
      </c>
      <c r="K110" s="102">
        <v>700000</v>
      </c>
      <c r="L110" s="102">
        <v>700000</v>
      </c>
      <c r="M110" s="102">
        <v>700000</v>
      </c>
      <c r="N110" s="102">
        <v>700000</v>
      </c>
      <c r="O110" s="102">
        <v>700000</v>
      </c>
      <c r="P110" s="102">
        <v>700000</v>
      </c>
      <c r="Q110" s="102">
        <v>700000</v>
      </c>
      <c r="R110" s="102">
        <v>700000</v>
      </c>
      <c r="S110" s="103">
        <f t="shared" si="91"/>
        <v>8400000</v>
      </c>
      <c r="T110" s="104">
        <f t="shared" ref="T110:T111" si="93">S110/12</f>
        <v>700000</v>
      </c>
      <c r="U110" s="126"/>
      <c r="W110" s="44"/>
    </row>
    <row r="111" spans="1:23" s="62" customFormat="1" ht="21.95" customHeight="1" x14ac:dyDescent="0.2">
      <c r="A111" s="128">
        <v>64</v>
      </c>
      <c r="B111" s="130">
        <f>$B$22</f>
        <v>1000</v>
      </c>
      <c r="C111" s="132">
        <v>4356160</v>
      </c>
      <c r="D111" s="134" t="s">
        <v>93</v>
      </c>
      <c r="E111" s="7">
        <v>141</v>
      </c>
      <c r="F111" s="17" t="s">
        <v>94</v>
      </c>
      <c r="G111" s="24">
        <v>2300000</v>
      </c>
      <c r="H111" s="24">
        <v>2300000</v>
      </c>
      <c r="I111" s="24">
        <v>2300000</v>
      </c>
      <c r="J111" s="24">
        <v>2300000</v>
      </c>
      <c r="K111" s="24">
        <v>2300000</v>
      </c>
      <c r="L111" s="24">
        <v>2300000</v>
      </c>
      <c r="M111" s="24">
        <v>2300000</v>
      </c>
      <c r="N111" s="24">
        <v>2300000</v>
      </c>
      <c r="O111" s="24">
        <v>2300000</v>
      </c>
      <c r="P111" s="24">
        <v>2300000</v>
      </c>
      <c r="Q111" s="24">
        <v>2300000</v>
      </c>
      <c r="R111" s="24">
        <v>2300000</v>
      </c>
      <c r="S111" s="39">
        <f>SUM(G111:R111)</f>
        <v>27600000</v>
      </c>
      <c r="T111" s="23">
        <f t="shared" si="93"/>
        <v>2300000</v>
      </c>
      <c r="U111" s="125">
        <f t="shared" si="89"/>
        <v>39000000</v>
      </c>
      <c r="W111" s="63"/>
    </row>
    <row r="112" spans="1:23" s="42" customFormat="1" ht="21.95" customHeight="1" thickBot="1" x14ac:dyDescent="0.25">
      <c r="A112" s="129"/>
      <c r="B112" s="131"/>
      <c r="C112" s="133"/>
      <c r="D112" s="135"/>
      <c r="E112" s="6">
        <v>133</v>
      </c>
      <c r="F112" s="18" t="s">
        <v>21</v>
      </c>
      <c r="G112" s="19">
        <v>700000</v>
      </c>
      <c r="H112" s="19">
        <v>700000</v>
      </c>
      <c r="I112" s="19">
        <v>700000</v>
      </c>
      <c r="J112" s="19">
        <v>700000</v>
      </c>
      <c r="K112" s="19">
        <v>700000</v>
      </c>
      <c r="L112" s="19">
        <v>700000</v>
      </c>
      <c r="M112" s="19">
        <v>700000</v>
      </c>
      <c r="N112" s="19">
        <v>700000</v>
      </c>
      <c r="O112" s="19">
        <v>700000</v>
      </c>
      <c r="P112" s="19">
        <v>700000</v>
      </c>
      <c r="Q112" s="19">
        <v>700000</v>
      </c>
      <c r="R112" s="19">
        <v>700000</v>
      </c>
      <c r="S112" s="37">
        <f t="shared" ref="S112" si="94">SUM(G112:R112)</f>
        <v>8400000</v>
      </c>
      <c r="T112" s="20">
        <f t="shared" ref="T112:T113" si="95">S112/12</f>
        <v>700000</v>
      </c>
      <c r="U112" s="126"/>
      <c r="W112" s="66"/>
    </row>
    <row r="113" spans="1:23" s="5" customFormat="1" ht="21.75" customHeight="1" x14ac:dyDescent="0.2">
      <c r="A113" s="136">
        <v>65</v>
      </c>
      <c r="B113" s="137">
        <f>$B$22</f>
        <v>1000</v>
      </c>
      <c r="C113" s="138">
        <v>6756173</v>
      </c>
      <c r="D113" s="139" t="s">
        <v>95</v>
      </c>
      <c r="E113" s="41">
        <v>144</v>
      </c>
      <c r="F113" s="9" t="s">
        <v>25</v>
      </c>
      <c r="G113" s="22">
        <v>2000000</v>
      </c>
      <c r="H113" s="22">
        <v>2000000</v>
      </c>
      <c r="I113" s="22">
        <v>2000000</v>
      </c>
      <c r="J113" s="22">
        <v>2000000</v>
      </c>
      <c r="K113" s="22">
        <v>2000000</v>
      </c>
      <c r="L113" s="22">
        <v>2000000</v>
      </c>
      <c r="M113" s="22">
        <v>2000000</v>
      </c>
      <c r="N113" s="22">
        <v>2000000</v>
      </c>
      <c r="O113" s="22">
        <v>2000000</v>
      </c>
      <c r="P113" s="22">
        <v>2000000</v>
      </c>
      <c r="Q113" s="22">
        <v>2000000</v>
      </c>
      <c r="R113" s="22">
        <v>2000000</v>
      </c>
      <c r="S113" s="38">
        <f>SUM(G113:R113)</f>
        <v>24000000</v>
      </c>
      <c r="T113" s="21">
        <f t="shared" si="95"/>
        <v>2000000</v>
      </c>
      <c r="U113" s="125">
        <f t="shared" si="89"/>
        <v>29575000</v>
      </c>
      <c r="W113" s="44"/>
    </row>
    <row r="114" spans="1:23" s="5" customFormat="1" ht="21.95" customHeight="1" thickBot="1" x14ac:dyDescent="0.25">
      <c r="A114" s="136"/>
      <c r="B114" s="137"/>
      <c r="C114" s="138"/>
      <c r="D114" s="139"/>
      <c r="E114" s="100">
        <v>133</v>
      </c>
      <c r="F114" s="101" t="s">
        <v>21</v>
      </c>
      <c r="G114" s="102"/>
      <c r="H114" s="102">
        <v>300000</v>
      </c>
      <c r="I114" s="102">
        <v>300000</v>
      </c>
      <c r="J114" s="102">
        <v>300000</v>
      </c>
      <c r="K114" s="102">
        <v>300000</v>
      </c>
      <c r="L114" s="102">
        <v>300000</v>
      </c>
      <c r="M114" s="102">
        <v>300000</v>
      </c>
      <c r="N114" s="102">
        <v>300000</v>
      </c>
      <c r="O114" s="102">
        <v>300000</v>
      </c>
      <c r="P114" s="102">
        <v>300000</v>
      </c>
      <c r="Q114" s="102">
        <v>300000</v>
      </c>
      <c r="R114" s="102">
        <v>300000</v>
      </c>
      <c r="S114" s="103">
        <f t="shared" ref="S114" si="96">SUM(G114:R114)</f>
        <v>3300000</v>
      </c>
      <c r="T114" s="104">
        <f t="shared" ref="T114" si="97">S114/12</f>
        <v>275000</v>
      </c>
      <c r="U114" s="126"/>
      <c r="W114" s="44"/>
    </row>
    <row r="115" spans="1:23" s="62" customFormat="1" ht="21.75" customHeight="1" x14ac:dyDescent="0.2">
      <c r="A115" s="128">
        <v>66</v>
      </c>
      <c r="B115" s="130">
        <f>$B$22</f>
        <v>1000</v>
      </c>
      <c r="C115" s="132">
        <v>3692727</v>
      </c>
      <c r="D115" s="134" t="s">
        <v>96</v>
      </c>
      <c r="E115" s="7">
        <v>144</v>
      </c>
      <c r="F115" s="17" t="s">
        <v>25</v>
      </c>
      <c r="G115" s="24">
        <v>2000000</v>
      </c>
      <c r="H115" s="24">
        <v>2000000</v>
      </c>
      <c r="I115" s="24">
        <v>2000000</v>
      </c>
      <c r="J115" s="24">
        <v>2000000</v>
      </c>
      <c r="K115" s="24">
        <v>2000000</v>
      </c>
      <c r="L115" s="24">
        <v>2000000</v>
      </c>
      <c r="M115" s="24">
        <v>2000000</v>
      </c>
      <c r="N115" s="24">
        <v>1316672</v>
      </c>
      <c r="O115" s="24">
        <v>1316672</v>
      </c>
      <c r="P115" s="24">
        <v>2000000</v>
      </c>
      <c r="Q115" s="24">
        <v>2000000</v>
      </c>
      <c r="R115" s="24">
        <v>2000000</v>
      </c>
      <c r="S115" s="39">
        <f>SUM(G115:R115)</f>
        <v>22633344</v>
      </c>
      <c r="T115" s="23">
        <f t="shared" ref="T115" si="98">S115/12</f>
        <v>1886112</v>
      </c>
      <c r="U115" s="125">
        <f t="shared" si="89"/>
        <v>31019456</v>
      </c>
      <c r="W115" s="63"/>
    </row>
    <row r="116" spans="1:23" s="42" customFormat="1" ht="21.95" customHeight="1" thickBot="1" x14ac:dyDescent="0.25">
      <c r="A116" s="129"/>
      <c r="B116" s="131"/>
      <c r="C116" s="133"/>
      <c r="D116" s="135"/>
      <c r="E116" s="6">
        <v>133</v>
      </c>
      <c r="F116" s="18" t="s">
        <v>21</v>
      </c>
      <c r="G116" s="19">
        <v>500000</v>
      </c>
      <c r="H116" s="19">
        <v>500000</v>
      </c>
      <c r="I116" s="19">
        <v>500000</v>
      </c>
      <c r="J116" s="19">
        <v>500000</v>
      </c>
      <c r="K116" s="19">
        <v>500000</v>
      </c>
      <c r="L116" s="19">
        <v>500000</v>
      </c>
      <c r="M116" s="19">
        <v>500000</v>
      </c>
      <c r="N116" s="19">
        <v>500000</v>
      </c>
      <c r="O116" s="19">
        <v>500000</v>
      </c>
      <c r="P116" s="19">
        <v>500000</v>
      </c>
      <c r="Q116" s="19">
        <v>500000</v>
      </c>
      <c r="R116" s="19">
        <v>500000</v>
      </c>
      <c r="S116" s="37">
        <f t="shared" ref="S116" si="99">SUM(G116:R116)</f>
        <v>6000000</v>
      </c>
      <c r="T116" s="20">
        <f t="shared" ref="T116:T117" si="100">S116/12</f>
        <v>500000</v>
      </c>
      <c r="U116" s="126"/>
      <c r="W116" s="66"/>
    </row>
    <row r="117" spans="1:23" s="5" customFormat="1" ht="21.75" customHeight="1" thickBot="1" x14ac:dyDescent="0.25">
      <c r="A117" s="54">
        <v>67</v>
      </c>
      <c r="B117" s="48">
        <f>$B$22</f>
        <v>1000</v>
      </c>
      <c r="C117" s="49">
        <v>5847685</v>
      </c>
      <c r="D117" s="55" t="s">
        <v>97</v>
      </c>
      <c r="E117" s="105">
        <v>144</v>
      </c>
      <c r="F117" s="106" t="s">
        <v>25</v>
      </c>
      <c r="G117" s="107">
        <v>2000000</v>
      </c>
      <c r="H117" s="107">
        <v>2000000</v>
      </c>
      <c r="I117" s="107">
        <v>2000000</v>
      </c>
      <c r="J117" s="107">
        <v>2000000</v>
      </c>
      <c r="K117" s="107">
        <v>2000000</v>
      </c>
      <c r="L117" s="107">
        <v>2000000</v>
      </c>
      <c r="M117" s="107">
        <v>2000000</v>
      </c>
      <c r="N117" s="107">
        <v>2000000</v>
      </c>
      <c r="O117" s="107">
        <v>2000000</v>
      </c>
      <c r="P117" s="107">
        <v>2000000</v>
      </c>
      <c r="Q117" s="107">
        <v>2000000</v>
      </c>
      <c r="R117" s="107">
        <v>2000000</v>
      </c>
      <c r="S117" s="108">
        <f>SUM(G117:R117)</f>
        <v>24000000</v>
      </c>
      <c r="T117" s="109">
        <f t="shared" si="100"/>
        <v>2000000</v>
      </c>
      <c r="U117" s="76">
        <f t="shared" ref="U117" si="101">SUM(S117:T117)</f>
        <v>26000000</v>
      </c>
      <c r="W117" s="44"/>
    </row>
    <row r="118" spans="1:23" s="62" customFormat="1" ht="21.75" customHeight="1" x14ac:dyDescent="0.2">
      <c r="A118" s="128">
        <v>68</v>
      </c>
      <c r="B118" s="130">
        <f>$B$22</f>
        <v>1000</v>
      </c>
      <c r="C118" s="132">
        <v>4778409</v>
      </c>
      <c r="D118" s="134" t="s">
        <v>88</v>
      </c>
      <c r="E118" s="7">
        <v>141</v>
      </c>
      <c r="F118" s="17" t="s">
        <v>94</v>
      </c>
      <c r="G118" s="24">
        <v>3000000</v>
      </c>
      <c r="H118" s="24">
        <v>3000000</v>
      </c>
      <c r="I118" s="24">
        <v>3000000</v>
      </c>
      <c r="J118" s="24">
        <v>3000000</v>
      </c>
      <c r="K118" s="24">
        <v>3000000</v>
      </c>
      <c r="L118" s="24">
        <v>3000000</v>
      </c>
      <c r="M118" s="24">
        <v>3000000</v>
      </c>
      <c r="N118" s="24">
        <v>3000000</v>
      </c>
      <c r="O118" s="24">
        <v>3000000</v>
      </c>
      <c r="P118" s="24">
        <v>3000000</v>
      </c>
      <c r="Q118" s="24">
        <v>3000000</v>
      </c>
      <c r="R118" s="24">
        <v>3000000</v>
      </c>
      <c r="S118" s="39">
        <f>SUM(G118:R118)</f>
        <v>36000000</v>
      </c>
      <c r="T118" s="23">
        <f>S118/12</f>
        <v>3000000</v>
      </c>
      <c r="U118" s="125">
        <f t="shared" ref="U118" si="102">SUM(S118:T119)</f>
        <v>52000000</v>
      </c>
      <c r="W118" s="63"/>
    </row>
    <row r="119" spans="1:23" s="42" customFormat="1" ht="21.95" customHeight="1" thickBot="1" x14ac:dyDescent="0.25">
      <c r="A119" s="129"/>
      <c r="B119" s="131"/>
      <c r="C119" s="133"/>
      <c r="D119" s="135"/>
      <c r="E119" s="6">
        <v>133</v>
      </c>
      <c r="F119" s="18" t="s">
        <v>21</v>
      </c>
      <c r="G119" s="19">
        <v>1000000</v>
      </c>
      <c r="H119" s="19">
        <v>1000000</v>
      </c>
      <c r="I119" s="19">
        <v>1000000</v>
      </c>
      <c r="J119" s="19">
        <v>1000000</v>
      </c>
      <c r="K119" s="19">
        <v>1000000</v>
      </c>
      <c r="L119" s="19">
        <v>1000000</v>
      </c>
      <c r="M119" s="19">
        <v>1000000</v>
      </c>
      <c r="N119" s="19">
        <v>1000000</v>
      </c>
      <c r="O119" s="19">
        <v>1000000</v>
      </c>
      <c r="P119" s="19">
        <v>1000000</v>
      </c>
      <c r="Q119" s="19">
        <v>1000000</v>
      </c>
      <c r="R119" s="19">
        <v>1000000</v>
      </c>
      <c r="S119" s="37">
        <f t="shared" ref="S119:S135" si="103">SUM(G119:R119)</f>
        <v>12000000</v>
      </c>
      <c r="T119" s="20">
        <f t="shared" ref="T119:T122" si="104">S119/12</f>
        <v>1000000</v>
      </c>
      <c r="U119" s="126"/>
      <c r="W119" s="66"/>
    </row>
    <row r="120" spans="1:23" s="5" customFormat="1" ht="21.95" customHeight="1" thickBot="1" x14ac:dyDescent="0.3">
      <c r="A120" s="54">
        <v>69</v>
      </c>
      <c r="B120" s="48">
        <v>1000</v>
      </c>
      <c r="C120" s="112">
        <v>4701919</v>
      </c>
      <c r="D120" s="55" t="s">
        <v>103</v>
      </c>
      <c r="E120" s="105">
        <v>141</v>
      </c>
      <c r="F120" s="106" t="s">
        <v>94</v>
      </c>
      <c r="G120" s="124"/>
      <c r="H120" s="124"/>
      <c r="I120" s="124"/>
      <c r="J120" s="124"/>
      <c r="K120" s="124"/>
      <c r="L120" s="124">
        <v>750000</v>
      </c>
      <c r="M120" s="124">
        <v>1500000</v>
      </c>
      <c r="N120" s="124">
        <v>1500000</v>
      </c>
      <c r="O120" s="124">
        <v>1500000</v>
      </c>
      <c r="P120" s="124">
        <v>1500000</v>
      </c>
      <c r="Q120" s="124">
        <v>1500000</v>
      </c>
      <c r="R120" s="124">
        <v>1500000</v>
      </c>
      <c r="S120" s="108">
        <f t="shared" si="103"/>
        <v>9750000</v>
      </c>
      <c r="T120" s="109">
        <f t="shared" si="104"/>
        <v>812500</v>
      </c>
      <c r="U120" s="76">
        <f t="shared" ref="U120:U137" si="105">SUM(S120:T120)</f>
        <v>10562500</v>
      </c>
      <c r="W120" s="44"/>
    </row>
    <row r="121" spans="1:23" s="77" customFormat="1" ht="21.95" customHeight="1" thickBot="1" x14ac:dyDescent="0.3">
      <c r="A121" s="68">
        <v>70</v>
      </c>
      <c r="B121" s="85">
        <v>1000</v>
      </c>
      <c r="C121" s="113">
        <v>5887102</v>
      </c>
      <c r="D121" s="70" t="s">
        <v>100</v>
      </c>
      <c r="E121" s="71">
        <v>144</v>
      </c>
      <c r="F121" s="72" t="s">
        <v>25</v>
      </c>
      <c r="G121" s="73">
        <v>500000</v>
      </c>
      <c r="H121" s="73">
        <v>500000</v>
      </c>
      <c r="I121" s="73">
        <v>500000</v>
      </c>
      <c r="J121" s="73">
        <v>500000</v>
      </c>
      <c r="K121" s="73">
        <v>500000</v>
      </c>
      <c r="L121" s="73">
        <v>500000</v>
      </c>
      <c r="M121" s="73">
        <v>500000</v>
      </c>
      <c r="N121" s="73">
        <v>500000</v>
      </c>
      <c r="O121" s="73">
        <v>500000</v>
      </c>
      <c r="P121" s="73">
        <v>500000</v>
      </c>
      <c r="Q121" s="73">
        <v>500000</v>
      </c>
      <c r="R121" s="73">
        <v>500000</v>
      </c>
      <c r="S121" s="83">
        <f t="shared" si="103"/>
        <v>6000000</v>
      </c>
      <c r="T121" s="75">
        <f t="shared" si="104"/>
        <v>500000</v>
      </c>
      <c r="U121" s="76">
        <f t="shared" si="105"/>
        <v>6500000</v>
      </c>
      <c r="W121" s="78"/>
    </row>
    <row r="122" spans="1:23" s="5" customFormat="1" ht="21.95" customHeight="1" thickBot="1" x14ac:dyDescent="0.3">
      <c r="A122" s="54">
        <v>71</v>
      </c>
      <c r="B122" s="48">
        <v>1000</v>
      </c>
      <c r="C122" s="112">
        <v>5248965</v>
      </c>
      <c r="D122" s="55" t="s">
        <v>102</v>
      </c>
      <c r="E122" s="105">
        <v>144</v>
      </c>
      <c r="F122" s="106" t="s">
        <v>25</v>
      </c>
      <c r="G122" s="124"/>
      <c r="H122" s="124"/>
      <c r="I122" s="124"/>
      <c r="J122" s="124"/>
      <c r="K122" s="124"/>
      <c r="L122" s="124">
        <v>500000</v>
      </c>
      <c r="M122" s="124">
        <v>1000000</v>
      </c>
      <c r="N122" s="124">
        <v>1000000</v>
      </c>
      <c r="O122" s="124">
        <v>1000000</v>
      </c>
      <c r="P122" s="124">
        <v>1000000</v>
      </c>
      <c r="Q122" s="124">
        <v>1000000</v>
      </c>
      <c r="R122" s="124">
        <v>1000000</v>
      </c>
      <c r="S122" s="108">
        <f t="shared" si="103"/>
        <v>6500000</v>
      </c>
      <c r="T122" s="109">
        <f t="shared" si="104"/>
        <v>541666.66666666663</v>
      </c>
      <c r="U122" s="76">
        <f t="shared" si="105"/>
        <v>7041666.666666667</v>
      </c>
      <c r="W122" s="44"/>
    </row>
    <row r="123" spans="1:23" s="77" customFormat="1" ht="21.95" customHeight="1" thickBot="1" x14ac:dyDescent="0.25">
      <c r="A123" s="68">
        <v>72</v>
      </c>
      <c r="B123" s="85">
        <v>1000</v>
      </c>
      <c r="C123" s="69">
        <v>551298</v>
      </c>
      <c r="D123" s="70" t="s">
        <v>116</v>
      </c>
      <c r="E123" s="71">
        <v>145</v>
      </c>
      <c r="F123" s="72" t="s">
        <v>26</v>
      </c>
      <c r="G123" s="73">
        <v>0</v>
      </c>
      <c r="H123" s="73">
        <v>0</v>
      </c>
      <c r="I123" s="73">
        <v>10000000</v>
      </c>
      <c r="J123" s="73">
        <v>0</v>
      </c>
      <c r="K123" s="73">
        <v>0</v>
      </c>
      <c r="L123" s="73">
        <v>10000000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3">
        <v>0</v>
      </c>
      <c r="S123" s="83">
        <f t="shared" si="103"/>
        <v>20000000</v>
      </c>
      <c r="T123" s="75"/>
      <c r="U123" s="76">
        <f t="shared" si="105"/>
        <v>20000000</v>
      </c>
      <c r="W123" s="78"/>
    </row>
    <row r="124" spans="1:23" s="5" customFormat="1" ht="21.95" customHeight="1" thickBot="1" x14ac:dyDescent="0.25">
      <c r="A124" s="54">
        <v>73</v>
      </c>
      <c r="B124" s="48">
        <v>1000</v>
      </c>
      <c r="C124" s="49">
        <v>1016652</v>
      </c>
      <c r="D124" s="55" t="s">
        <v>101</v>
      </c>
      <c r="E124" s="105">
        <v>144</v>
      </c>
      <c r="F124" s="106" t="s">
        <v>25</v>
      </c>
      <c r="G124" s="107">
        <v>0</v>
      </c>
      <c r="H124" s="107">
        <v>0</v>
      </c>
      <c r="I124" s="107">
        <v>4000000</v>
      </c>
      <c r="J124" s="107">
        <v>2000000</v>
      </c>
      <c r="K124" s="107">
        <v>2923076</v>
      </c>
      <c r="L124" s="107">
        <v>0</v>
      </c>
      <c r="M124" s="107">
        <v>0</v>
      </c>
      <c r="N124" s="107">
        <v>2000000</v>
      </c>
      <c r="O124" s="107">
        <v>0</v>
      </c>
      <c r="P124" s="107">
        <v>0</v>
      </c>
      <c r="Q124" s="107">
        <v>0</v>
      </c>
      <c r="R124" s="107">
        <v>0</v>
      </c>
      <c r="S124" s="108">
        <f t="shared" si="103"/>
        <v>10923076</v>
      </c>
      <c r="T124" s="109"/>
      <c r="U124" s="76">
        <f t="shared" si="105"/>
        <v>10923076</v>
      </c>
      <c r="W124" s="44"/>
    </row>
    <row r="125" spans="1:23" s="77" customFormat="1" ht="21.95" customHeight="1" thickBot="1" x14ac:dyDescent="0.3">
      <c r="A125" s="68">
        <v>74</v>
      </c>
      <c r="B125" s="85">
        <v>1000</v>
      </c>
      <c r="C125" s="69">
        <v>4115775</v>
      </c>
      <c r="D125" s="114" t="s">
        <v>104</v>
      </c>
      <c r="E125" s="71">
        <v>144</v>
      </c>
      <c r="F125" s="72" t="s">
        <v>25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3">
        <v>2000000</v>
      </c>
      <c r="S125" s="83">
        <f t="shared" si="103"/>
        <v>2000000</v>
      </c>
      <c r="T125" s="75"/>
      <c r="U125" s="76">
        <f t="shared" si="105"/>
        <v>2000000</v>
      </c>
      <c r="W125" s="78"/>
    </row>
    <row r="126" spans="1:23" s="5" customFormat="1" ht="21.95" customHeight="1" thickBot="1" x14ac:dyDescent="0.3">
      <c r="A126" s="54">
        <v>75</v>
      </c>
      <c r="B126" s="48">
        <v>1000</v>
      </c>
      <c r="C126" s="49">
        <v>2564926</v>
      </c>
      <c r="D126" s="115" t="s">
        <v>114</v>
      </c>
      <c r="E126" s="105">
        <v>144</v>
      </c>
      <c r="F126" s="106" t="s">
        <v>25</v>
      </c>
      <c r="G126" s="107">
        <v>0</v>
      </c>
      <c r="H126" s="107">
        <v>0</v>
      </c>
      <c r="I126" s="107">
        <v>0</v>
      </c>
      <c r="J126" s="107">
        <v>0</v>
      </c>
      <c r="K126" s="107">
        <v>0</v>
      </c>
      <c r="L126" s="107">
        <v>0</v>
      </c>
      <c r="M126" s="107">
        <v>0</v>
      </c>
      <c r="N126" s="107">
        <v>0</v>
      </c>
      <c r="O126" s="107">
        <v>0</v>
      </c>
      <c r="P126" s="107">
        <v>0</v>
      </c>
      <c r="Q126" s="107">
        <v>0</v>
      </c>
      <c r="R126" s="107">
        <v>2000000</v>
      </c>
      <c r="S126" s="108">
        <f t="shared" si="103"/>
        <v>2000000</v>
      </c>
      <c r="T126" s="109"/>
      <c r="U126" s="76">
        <f t="shared" si="105"/>
        <v>2000000</v>
      </c>
      <c r="W126" s="44"/>
    </row>
    <row r="127" spans="1:23" s="77" customFormat="1" ht="21.95" customHeight="1" thickBot="1" x14ac:dyDescent="0.3">
      <c r="A127" s="68">
        <v>76</v>
      </c>
      <c r="B127" s="85">
        <v>1000</v>
      </c>
      <c r="C127" s="69">
        <v>3577832</v>
      </c>
      <c r="D127" s="114" t="s">
        <v>115</v>
      </c>
      <c r="E127" s="71">
        <v>144</v>
      </c>
      <c r="F127" s="72" t="s">
        <v>25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3">
        <v>2500000</v>
      </c>
      <c r="S127" s="83">
        <f t="shared" si="103"/>
        <v>2500000</v>
      </c>
      <c r="T127" s="75"/>
      <c r="U127" s="76">
        <f t="shared" si="105"/>
        <v>2500000</v>
      </c>
      <c r="W127" s="78"/>
    </row>
    <row r="128" spans="1:23" s="5" customFormat="1" ht="21.95" customHeight="1" thickBot="1" x14ac:dyDescent="0.3">
      <c r="A128" s="54">
        <v>77</v>
      </c>
      <c r="B128" s="48">
        <v>1000</v>
      </c>
      <c r="C128" s="49">
        <v>4635369</v>
      </c>
      <c r="D128" s="115" t="s">
        <v>105</v>
      </c>
      <c r="E128" s="105">
        <v>144</v>
      </c>
      <c r="F128" s="106" t="s">
        <v>25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  <c r="O128" s="107">
        <v>0</v>
      </c>
      <c r="P128" s="107">
        <v>0</v>
      </c>
      <c r="Q128" s="107">
        <v>0</v>
      </c>
      <c r="R128" s="107">
        <v>2000000</v>
      </c>
      <c r="S128" s="108">
        <f t="shared" si="103"/>
        <v>2000000</v>
      </c>
      <c r="T128" s="109"/>
      <c r="U128" s="76">
        <f t="shared" si="105"/>
        <v>2000000</v>
      </c>
      <c r="W128" s="44"/>
    </row>
    <row r="129" spans="1:133" s="77" customFormat="1" ht="21.95" customHeight="1" thickBot="1" x14ac:dyDescent="0.3">
      <c r="A129" s="68">
        <v>78</v>
      </c>
      <c r="B129" s="85">
        <v>1000</v>
      </c>
      <c r="C129" s="69">
        <v>3437429</v>
      </c>
      <c r="D129" s="114" t="s">
        <v>106</v>
      </c>
      <c r="E129" s="71">
        <v>144</v>
      </c>
      <c r="F129" s="72" t="s">
        <v>25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3">
        <v>2000000</v>
      </c>
      <c r="S129" s="83">
        <f t="shared" si="103"/>
        <v>2000000</v>
      </c>
      <c r="T129" s="75"/>
      <c r="U129" s="76">
        <f t="shared" si="105"/>
        <v>2000000</v>
      </c>
      <c r="W129" s="78"/>
    </row>
    <row r="130" spans="1:133" s="5" customFormat="1" ht="30" customHeight="1" thickBot="1" x14ac:dyDescent="0.3">
      <c r="A130" s="54">
        <v>79</v>
      </c>
      <c r="B130" s="48">
        <v>1000</v>
      </c>
      <c r="C130" s="49">
        <v>4834463</v>
      </c>
      <c r="D130" s="116" t="s">
        <v>107</v>
      </c>
      <c r="E130" s="105">
        <v>144</v>
      </c>
      <c r="F130" s="106" t="s">
        <v>25</v>
      </c>
      <c r="G130" s="107">
        <v>0</v>
      </c>
      <c r="H130" s="107">
        <v>0</v>
      </c>
      <c r="I130" s="107">
        <v>0</v>
      </c>
      <c r="J130" s="107">
        <v>0</v>
      </c>
      <c r="K130" s="107">
        <v>0</v>
      </c>
      <c r="L130" s="107">
        <v>0</v>
      </c>
      <c r="M130" s="107">
        <v>0</v>
      </c>
      <c r="N130" s="107">
        <v>0</v>
      </c>
      <c r="O130" s="107">
        <v>0</v>
      </c>
      <c r="P130" s="107">
        <v>0</v>
      </c>
      <c r="Q130" s="107">
        <v>0</v>
      </c>
      <c r="R130" s="107">
        <v>1250000</v>
      </c>
      <c r="S130" s="108">
        <f t="shared" si="103"/>
        <v>1250000</v>
      </c>
      <c r="T130" s="109"/>
      <c r="U130" s="76">
        <f t="shared" si="105"/>
        <v>1250000</v>
      </c>
      <c r="W130" s="44"/>
    </row>
    <row r="131" spans="1:133" s="77" customFormat="1" ht="21.95" customHeight="1" thickBot="1" x14ac:dyDescent="0.3">
      <c r="A131" s="68">
        <v>80</v>
      </c>
      <c r="B131" s="85">
        <v>1000</v>
      </c>
      <c r="C131" s="69">
        <v>4849167</v>
      </c>
      <c r="D131" s="114" t="s">
        <v>108</v>
      </c>
      <c r="E131" s="71">
        <v>144</v>
      </c>
      <c r="F131" s="72" t="s">
        <v>25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3">
        <v>2112500</v>
      </c>
      <c r="S131" s="83">
        <f t="shared" si="103"/>
        <v>2112500</v>
      </c>
      <c r="T131" s="75"/>
      <c r="U131" s="76">
        <f t="shared" si="105"/>
        <v>2112500</v>
      </c>
      <c r="W131" s="78"/>
    </row>
    <row r="132" spans="1:133" s="5" customFormat="1" ht="21.95" customHeight="1" thickBot="1" x14ac:dyDescent="0.3">
      <c r="A132" s="54">
        <v>81</v>
      </c>
      <c r="B132" s="48">
        <v>1000</v>
      </c>
      <c r="C132" s="49">
        <v>4073916</v>
      </c>
      <c r="D132" s="115" t="s">
        <v>109</v>
      </c>
      <c r="E132" s="105">
        <v>144</v>
      </c>
      <c r="F132" s="106" t="s">
        <v>25</v>
      </c>
      <c r="G132" s="107">
        <v>0</v>
      </c>
      <c r="H132" s="107">
        <v>0</v>
      </c>
      <c r="I132" s="107">
        <v>0</v>
      </c>
      <c r="J132" s="107">
        <v>0</v>
      </c>
      <c r="K132" s="107">
        <v>0</v>
      </c>
      <c r="L132" s="107">
        <v>0</v>
      </c>
      <c r="M132" s="107">
        <v>0</v>
      </c>
      <c r="N132" s="107">
        <v>0</v>
      </c>
      <c r="O132" s="107">
        <v>0</v>
      </c>
      <c r="P132" s="107">
        <v>0</v>
      </c>
      <c r="Q132" s="107">
        <v>0</v>
      </c>
      <c r="R132" s="107">
        <v>1950000</v>
      </c>
      <c r="S132" s="108">
        <f t="shared" si="103"/>
        <v>1950000</v>
      </c>
      <c r="T132" s="109"/>
      <c r="U132" s="76">
        <f t="shared" si="105"/>
        <v>1950000</v>
      </c>
      <c r="W132" s="44"/>
    </row>
    <row r="133" spans="1:133" s="77" customFormat="1" ht="21.95" customHeight="1" thickBot="1" x14ac:dyDescent="0.3">
      <c r="A133" s="68">
        <v>82</v>
      </c>
      <c r="B133" s="85">
        <v>1000</v>
      </c>
      <c r="C133" s="69">
        <v>5582940</v>
      </c>
      <c r="D133" s="114" t="s">
        <v>110</v>
      </c>
      <c r="E133" s="71">
        <v>144</v>
      </c>
      <c r="F133" s="72" t="s">
        <v>25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3">
        <v>2000000</v>
      </c>
      <c r="S133" s="83">
        <f t="shared" si="103"/>
        <v>2000000</v>
      </c>
      <c r="T133" s="75"/>
      <c r="U133" s="76">
        <f t="shared" si="105"/>
        <v>2000000</v>
      </c>
      <c r="W133" s="78"/>
    </row>
    <row r="134" spans="1:133" s="5" customFormat="1" ht="21.95" customHeight="1" thickBot="1" x14ac:dyDescent="0.3">
      <c r="A134" s="54">
        <v>83</v>
      </c>
      <c r="B134" s="48">
        <v>1000</v>
      </c>
      <c r="C134" s="49">
        <v>6252100</v>
      </c>
      <c r="D134" s="115" t="s">
        <v>111</v>
      </c>
      <c r="E134" s="105">
        <v>144</v>
      </c>
      <c r="F134" s="106" t="s">
        <v>25</v>
      </c>
      <c r="G134" s="107">
        <v>0</v>
      </c>
      <c r="H134" s="107">
        <v>0</v>
      </c>
      <c r="I134" s="107">
        <v>0</v>
      </c>
      <c r="J134" s="107">
        <v>0</v>
      </c>
      <c r="K134" s="107">
        <v>0</v>
      </c>
      <c r="L134" s="107">
        <v>0</v>
      </c>
      <c r="M134" s="107">
        <v>0</v>
      </c>
      <c r="N134" s="107">
        <v>0</v>
      </c>
      <c r="O134" s="107">
        <v>0</v>
      </c>
      <c r="P134" s="107">
        <v>0</v>
      </c>
      <c r="Q134" s="107">
        <v>0</v>
      </c>
      <c r="R134" s="107">
        <v>750000</v>
      </c>
      <c r="S134" s="108">
        <f t="shared" si="103"/>
        <v>750000</v>
      </c>
      <c r="T134" s="109"/>
      <c r="U134" s="76">
        <f t="shared" si="105"/>
        <v>750000</v>
      </c>
      <c r="W134" s="44"/>
    </row>
    <row r="135" spans="1:133" s="77" customFormat="1" ht="21.95" customHeight="1" thickBot="1" x14ac:dyDescent="0.3">
      <c r="A135" s="68">
        <v>84</v>
      </c>
      <c r="B135" s="85">
        <v>1000</v>
      </c>
      <c r="C135" s="69">
        <v>6015286</v>
      </c>
      <c r="D135" s="114" t="s">
        <v>112</v>
      </c>
      <c r="E135" s="71">
        <v>144</v>
      </c>
      <c r="F135" s="72" t="s">
        <v>25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0</v>
      </c>
      <c r="R135" s="73">
        <v>2000000</v>
      </c>
      <c r="S135" s="83">
        <f t="shared" si="103"/>
        <v>2000000</v>
      </c>
      <c r="T135" s="75"/>
      <c r="U135" s="76">
        <f t="shared" si="105"/>
        <v>2000000</v>
      </c>
      <c r="W135" s="78"/>
    </row>
    <row r="136" spans="1:133" s="5" customFormat="1" ht="21.95" customHeight="1" thickBot="1" x14ac:dyDescent="0.3">
      <c r="A136" s="54">
        <v>85</v>
      </c>
      <c r="B136" s="48">
        <v>1000</v>
      </c>
      <c r="C136" s="49">
        <v>5986555</v>
      </c>
      <c r="D136" s="115" t="s">
        <v>113</v>
      </c>
      <c r="E136" s="105">
        <v>144</v>
      </c>
      <c r="F136" s="106" t="s">
        <v>25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0</v>
      </c>
      <c r="M136" s="107">
        <v>0</v>
      </c>
      <c r="N136" s="107">
        <v>0</v>
      </c>
      <c r="O136" s="107">
        <v>0</v>
      </c>
      <c r="P136" s="107">
        <v>0</v>
      </c>
      <c r="Q136" s="107">
        <v>0</v>
      </c>
      <c r="R136" s="107">
        <v>1500000</v>
      </c>
      <c r="S136" s="108">
        <f>SUM(G136:R136)</f>
        <v>1500000</v>
      </c>
      <c r="T136" s="109"/>
      <c r="U136" s="76">
        <f t="shared" si="105"/>
        <v>1500000</v>
      </c>
      <c r="W136" s="44"/>
    </row>
    <row r="137" spans="1:133" s="77" customFormat="1" ht="15.75" thickBot="1" x14ac:dyDescent="0.3">
      <c r="A137" s="119">
        <v>86</v>
      </c>
      <c r="B137" s="120" t="s">
        <v>117</v>
      </c>
      <c r="C137" s="121">
        <v>1953522</v>
      </c>
      <c r="D137" s="122" t="s">
        <v>118</v>
      </c>
      <c r="E137" s="82">
        <v>144</v>
      </c>
      <c r="F137" s="123" t="s">
        <v>25</v>
      </c>
      <c r="G137" s="118">
        <v>2000000</v>
      </c>
      <c r="H137" s="73">
        <v>2000000</v>
      </c>
      <c r="I137" s="73">
        <v>2000000</v>
      </c>
      <c r="J137" s="73">
        <v>2000000</v>
      </c>
      <c r="K137" s="73">
        <v>0</v>
      </c>
      <c r="L137" s="73">
        <v>0</v>
      </c>
      <c r="M137" s="73">
        <v>0</v>
      </c>
      <c r="N137" s="73">
        <v>0</v>
      </c>
      <c r="O137" s="73">
        <v>0</v>
      </c>
      <c r="P137" s="73">
        <v>0</v>
      </c>
      <c r="Q137" s="73">
        <v>0</v>
      </c>
      <c r="R137" s="73">
        <v>0</v>
      </c>
      <c r="S137" s="83">
        <f>SUM(G137:R137)</f>
        <v>8000000</v>
      </c>
      <c r="T137" s="75"/>
      <c r="U137" s="76">
        <f t="shared" si="105"/>
        <v>8000000</v>
      </c>
    </row>
    <row r="138" spans="1:133" s="5" customFormat="1" ht="21.95" customHeight="1" x14ac:dyDescent="0.25">
      <c r="A138" s="164" t="s">
        <v>16</v>
      </c>
      <c r="B138" s="164"/>
      <c r="C138" s="164"/>
      <c r="D138" s="164"/>
      <c r="E138" s="45"/>
      <c r="F138" s="45"/>
      <c r="G138" s="13">
        <f t="shared" ref="G138:U138" si="106">SUM(G10:G119)</f>
        <v>210530000</v>
      </c>
      <c r="H138" s="13">
        <f t="shared" si="106"/>
        <v>207955000</v>
      </c>
      <c r="I138" s="13">
        <f t="shared" si="106"/>
        <v>204653339</v>
      </c>
      <c r="J138" s="13">
        <f t="shared" si="106"/>
        <v>210256661</v>
      </c>
      <c r="K138" s="13">
        <f t="shared" si="106"/>
        <v>213307500</v>
      </c>
      <c r="L138" s="13">
        <f t="shared" si="106"/>
        <v>214192500</v>
      </c>
      <c r="M138" s="13">
        <f t="shared" si="106"/>
        <v>213457500</v>
      </c>
      <c r="N138" s="13">
        <f t="shared" si="106"/>
        <v>212246672</v>
      </c>
      <c r="O138" s="13">
        <f t="shared" si="106"/>
        <v>211611672</v>
      </c>
      <c r="P138" s="13">
        <f t="shared" si="106"/>
        <v>211817500</v>
      </c>
      <c r="Q138" s="13">
        <f t="shared" si="106"/>
        <v>214563500</v>
      </c>
      <c r="R138" s="13">
        <f t="shared" si="106"/>
        <v>214168667</v>
      </c>
      <c r="S138" s="40">
        <f t="shared" si="106"/>
        <v>2538760511</v>
      </c>
      <c r="T138" s="13">
        <f t="shared" si="106"/>
        <v>210915986.66666666</v>
      </c>
      <c r="U138" s="117">
        <f t="shared" si="106"/>
        <v>2749676497.6666665</v>
      </c>
      <c r="W138" s="44"/>
    </row>
    <row r="139" spans="1:133" s="5" customFormat="1" ht="21.95" customHeight="1" x14ac:dyDescent="0.3">
      <c r="A139" s="52"/>
      <c r="B139" s="25"/>
      <c r="C139" s="26"/>
      <c r="D139" s="57"/>
      <c r="E139" s="28"/>
      <c r="F139" s="27"/>
      <c r="G139" s="29"/>
      <c r="H139" s="30"/>
      <c r="I139" s="30"/>
      <c r="J139" s="30"/>
      <c r="K139" s="30"/>
      <c r="L139" s="31"/>
      <c r="M139" s="31"/>
      <c r="N139" s="31"/>
      <c r="O139" s="31"/>
      <c r="P139" s="31"/>
      <c r="Q139" s="32"/>
      <c r="R139" s="31"/>
      <c r="S139" s="33"/>
      <c r="T139" s="33"/>
      <c r="U139" s="33"/>
      <c r="W139" s="44"/>
    </row>
    <row r="140" spans="1:133" s="5" customFormat="1" ht="21.95" customHeight="1" x14ac:dyDescent="0.3">
      <c r="A140" s="52"/>
      <c r="B140" s="25"/>
      <c r="C140" s="26"/>
      <c r="D140" s="58"/>
      <c r="E140" s="35"/>
      <c r="F140" s="28"/>
      <c r="G140" s="36"/>
      <c r="H140" s="31"/>
      <c r="I140" s="31"/>
      <c r="J140" s="31"/>
      <c r="K140" s="31"/>
      <c r="L140" s="31"/>
      <c r="M140" s="31"/>
      <c r="N140" s="31"/>
      <c r="O140" s="31"/>
      <c r="P140" s="31"/>
      <c r="Q140" s="32"/>
      <c r="R140" s="31"/>
      <c r="S140" s="33">
        <f>+S138+T138</f>
        <v>2749676497.6666665</v>
      </c>
      <c r="T140" s="33">
        <f>+U138-S140</f>
        <v>0</v>
      </c>
      <c r="U140" s="33"/>
      <c r="W140" s="44"/>
    </row>
    <row r="141" spans="1:133" s="42" customFormat="1" ht="21.95" customHeight="1" thickBot="1" x14ac:dyDescent="0.25">
      <c r="A141" s="53"/>
      <c r="B141"/>
      <c r="C141" s="60"/>
      <c r="D141" s="59"/>
      <c r="E141" s="1"/>
      <c r="F141" s="1"/>
      <c r="G141" s="3"/>
      <c r="H141" s="2"/>
      <c r="I141" s="2"/>
      <c r="J141" s="2"/>
      <c r="K141" s="2"/>
      <c r="L141" s="2"/>
      <c r="M141" s="2"/>
      <c r="N141" s="2"/>
      <c r="O141"/>
      <c r="P141"/>
      <c r="Q141"/>
      <c r="R141"/>
      <c r="S141"/>
      <c r="T141"/>
      <c r="U141"/>
      <c r="V141" s="5"/>
      <c r="W141" s="44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</row>
    <row r="142" spans="1:133" s="5" customFormat="1" ht="28.5" customHeight="1" x14ac:dyDescent="0.2">
      <c r="A142" s="53"/>
      <c r="B142"/>
      <c r="C142" s="60"/>
      <c r="D142"/>
      <c r="E142" s="1"/>
      <c r="F142" s="1"/>
      <c r="G142" s="3"/>
      <c r="H142" s="2"/>
      <c r="I142" s="2"/>
      <c r="J142" s="2"/>
      <c r="K142" s="2"/>
      <c r="L142" s="2"/>
      <c r="M142" s="2"/>
      <c r="N142" s="2"/>
      <c r="O142"/>
      <c r="P142"/>
      <c r="Q142"/>
      <c r="R142"/>
      <c r="S142"/>
      <c r="T142"/>
      <c r="U142"/>
      <c r="W142" s="44"/>
    </row>
    <row r="143" spans="1:133" s="34" customFormat="1" ht="28.5" customHeight="1" x14ac:dyDescent="0.2">
      <c r="A143" s="53"/>
      <c r="B143"/>
      <c r="C143" s="60"/>
      <c r="D143" s="59"/>
      <c r="E143" s="1"/>
      <c r="F143" s="1"/>
      <c r="G143" s="3"/>
      <c r="H143" s="2"/>
      <c r="I143" s="2"/>
      <c r="J143" s="2"/>
      <c r="K143" s="2"/>
      <c r="L143" s="2"/>
      <c r="M143" s="2"/>
      <c r="N143" s="2"/>
      <c r="O143"/>
      <c r="P143"/>
      <c r="Q143"/>
      <c r="R143"/>
      <c r="S143"/>
      <c r="T143"/>
      <c r="U143"/>
    </row>
    <row r="144" spans="1:133" s="34" customFormat="1" ht="28.5" customHeight="1" x14ac:dyDescent="0.2">
      <c r="A144" s="53"/>
      <c r="B144"/>
      <c r="C144" s="60"/>
      <c r="D144" s="59"/>
      <c r="E144" s="1"/>
      <c r="F144" s="1"/>
      <c r="G144" s="3"/>
      <c r="H144" s="2"/>
      <c r="I144" s="2"/>
      <c r="J144" s="2"/>
      <c r="K144" s="2"/>
      <c r="L144" s="2"/>
      <c r="M144" s="2"/>
      <c r="N144" s="2"/>
      <c r="O144"/>
      <c r="P144"/>
      <c r="Q144"/>
      <c r="R144"/>
      <c r="S144"/>
      <c r="T144"/>
      <c r="U144"/>
    </row>
  </sheetData>
  <autoFilter ref="A9:U140" xr:uid="{00000000-0009-0000-0000-000000000000}"/>
  <mergeCells count="215">
    <mergeCell ref="D37:D38"/>
    <mergeCell ref="A39:A40"/>
    <mergeCell ref="B39:B40"/>
    <mergeCell ref="A138:D138"/>
    <mergeCell ref="A111:A112"/>
    <mergeCell ref="B111:B112"/>
    <mergeCell ref="C111:C112"/>
    <mergeCell ref="D111:D112"/>
    <mergeCell ref="A43:A44"/>
    <mergeCell ref="B43:B44"/>
    <mergeCell ref="C43:C44"/>
    <mergeCell ref="D43:D44"/>
    <mergeCell ref="D60:D61"/>
    <mergeCell ref="A60:A61"/>
    <mergeCell ref="A68:A69"/>
    <mergeCell ref="B68:B69"/>
    <mergeCell ref="C68:C69"/>
    <mergeCell ref="D68:D69"/>
    <mergeCell ref="D63:D64"/>
    <mergeCell ref="A1:U5"/>
    <mergeCell ref="U60:U61"/>
    <mergeCell ref="U55:U56"/>
    <mergeCell ref="U57:U58"/>
    <mergeCell ref="U35:U36"/>
    <mergeCell ref="U39:U40"/>
    <mergeCell ref="U10:U11"/>
    <mergeCell ref="U14:U15"/>
    <mergeCell ref="U24:U25"/>
    <mergeCell ref="U16:U17"/>
    <mergeCell ref="U18:U19"/>
    <mergeCell ref="B60:B61"/>
    <mergeCell ref="C60:C61"/>
    <mergeCell ref="A35:A36"/>
    <mergeCell ref="D45:D46"/>
    <mergeCell ref="U22:U23"/>
    <mergeCell ref="U20:U21"/>
    <mergeCell ref="U27:U28"/>
    <mergeCell ref="U37:U38"/>
    <mergeCell ref="U31:U32"/>
    <mergeCell ref="D14:D15"/>
    <mergeCell ref="A14:A15"/>
    <mergeCell ref="B24:B25"/>
    <mergeCell ref="A31:A32"/>
    <mergeCell ref="A7:Q7"/>
    <mergeCell ref="A8:Q8"/>
    <mergeCell ref="A10:A11"/>
    <mergeCell ref="B10:B11"/>
    <mergeCell ref="C10:C11"/>
    <mergeCell ref="D10:D11"/>
    <mergeCell ref="C35:C36"/>
    <mergeCell ref="D35:D36"/>
    <mergeCell ref="A24:A25"/>
    <mergeCell ref="C24:C25"/>
    <mergeCell ref="B31:B32"/>
    <mergeCell ref="C16:C17"/>
    <mergeCell ref="D16:D17"/>
    <mergeCell ref="A18:A19"/>
    <mergeCell ref="B35:B36"/>
    <mergeCell ref="D33:D34"/>
    <mergeCell ref="B14:B15"/>
    <mergeCell ref="C14:C15"/>
    <mergeCell ref="B18:B19"/>
    <mergeCell ref="C18:C19"/>
    <mergeCell ref="D18:D19"/>
    <mergeCell ref="A27:A28"/>
    <mergeCell ref="B27:B28"/>
    <mergeCell ref="C27:C28"/>
    <mergeCell ref="A33:A34"/>
    <mergeCell ref="B33:B34"/>
    <mergeCell ref="C33:C34"/>
    <mergeCell ref="A16:A17"/>
    <mergeCell ref="B16:B17"/>
    <mergeCell ref="D20:D21"/>
    <mergeCell ref="A22:A23"/>
    <mergeCell ref="B22:B23"/>
    <mergeCell ref="C22:C23"/>
    <mergeCell ref="A29:A30"/>
    <mergeCell ref="D22:D23"/>
    <mergeCell ref="B20:B21"/>
    <mergeCell ref="C20:C21"/>
    <mergeCell ref="D31:D32"/>
    <mergeCell ref="A20:A21"/>
    <mergeCell ref="D24:D25"/>
    <mergeCell ref="B29:B30"/>
    <mergeCell ref="C29:C30"/>
    <mergeCell ref="D29:D30"/>
    <mergeCell ref="D27:D28"/>
    <mergeCell ref="C31:C32"/>
    <mergeCell ref="U51:U52"/>
    <mergeCell ref="A49:A50"/>
    <mergeCell ref="B49:B50"/>
    <mergeCell ref="C49:C50"/>
    <mergeCell ref="D49:D50"/>
    <mergeCell ref="U49:U50"/>
    <mergeCell ref="C39:C40"/>
    <mergeCell ref="D39:D40"/>
    <mergeCell ref="A41:A42"/>
    <mergeCell ref="B41:B42"/>
    <mergeCell ref="C41:C42"/>
    <mergeCell ref="D41:D42"/>
    <mergeCell ref="U29:U30"/>
    <mergeCell ref="U43:U44"/>
    <mergeCell ref="U41:U42"/>
    <mergeCell ref="U33:U34"/>
    <mergeCell ref="A37:A38"/>
    <mergeCell ref="B37:B38"/>
    <mergeCell ref="C37:C38"/>
    <mergeCell ref="U53:U54"/>
    <mergeCell ref="U45:U46"/>
    <mergeCell ref="A47:A48"/>
    <mergeCell ref="B47:B48"/>
    <mergeCell ref="C47:C48"/>
    <mergeCell ref="D47:D48"/>
    <mergeCell ref="U47:U48"/>
    <mergeCell ref="D53:D54"/>
    <mergeCell ref="B45:B46"/>
    <mergeCell ref="C45:C46"/>
    <mergeCell ref="A53:A54"/>
    <mergeCell ref="B53:B54"/>
    <mergeCell ref="C53:C54"/>
    <mergeCell ref="A51:A52"/>
    <mergeCell ref="B51:B52"/>
    <mergeCell ref="C51:C52"/>
    <mergeCell ref="A55:A56"/>
    <mergeCell ref="B55:B56"/>
    <mergeCell ref="C55:C56"/>
    <mergeCell ref="D55:D56"/>
    <mergeCell ref="A45:A46"/>
    <mergeCell ref="D57:D58"/>
    <mergeCell ref="D51:D52"/>
    <mergeCell ref="A66:A67"/>
    <mergeCell ref="B66:B67"/>
    <mergeCell ref="C66:C67"/>
    <mergeCell ref="A57:A58"/>
    <mergeCell ref="B57:B58"/>
    <mergeCell ref="C57:C58"/>
    <mergeCell ref="A63:A64"/>
    <mergeCell ref="B63:B64"/>
    <mergeCell ref="C63:C64"/>
    <mergeCell ref="C94:C95"/>
    <mergeCell ref="D94:D95"/>
    <mergeCell ref="A96:A97"/>
    <mergeCell ref="B96:B97"/>
    <mergeCell ref="C96:C97"/>
    <mergeCell ref="D96:D97"/>
    <mergeCell ref="C92:C93"/>
    <mergeCell ref="D92:D93"/>
    <mergeCell ref="U63:U64"/>
    <mergeCell ref="U68:U69"/>
    <mergeCell ref="A90:A91"/>
    <mergeCell ref="U66:U67"/>
    <mergeCell ref="A79:A80"/>
    <mergeCell ref="B79:B80"/>
    <mergeCell ref="C79:C80"/>
    <mergeCell ref="D79:D80"/>
    <mergeCell ref="U73:U74"/>
    <mergeCell ref="U79:U80"/>
    <mergeCell ref="B90:B91"/>
    <mergeCell ref="C90:C91"/>
    <mergeCell ref="D90:D91"/>
    <mergeCell ref="A84:A85"/>
    <mergeCell ref="B84:B85"/>
    <mergeCell ref="A118:A119"/>
    <mergeCell ref="B118:B119"/>
    <mergeCell ref="C118:C119"/>
    <mergeCell ref="D118:D119"/>
    <mergeCell ref="A105:A106"/>
    <mergeCell ref="B105:B106"/>
    <mergeCell ref="C105:C106"/>
    <mergeCell ref="D105:D106"/>
    <mergeCell ref="A107:A108"/>
    <mergeCell ref="B107:B108"/>
    <mergeCell ref="C107:C108"/>
    <mergeCell ref="D107:D108"/>
    <mergeCell ref="A113:A114"/>
    <mergeCell ref="B113:B114"/>
    <mergeCell ref="C113:C114"/>
    <mergeCell ref="D113:D114"/>
    <mergeCell ref="A6:Q6"/>
    <mergeCell ref="A115:A116"/>
    <mergeCell ref="B115:B116"/>
    <mergeCell ref="C115:C116"/>
    <mergeCell ref="D115:D116"/>
    <mergeCell ref="A109:A110"/>
    <mergeCell ref="B109:B110"/>
    <mergeCell ref="C109:C110"/>
    <mergeCell ref="D109:D110"/>
    <mergeCell ref="C84:C85"/>
    <mergeCell ref="D84:D85"/>
    <mergeCell ref="A73:A74"/>
    <mergeCell ref="B73:B74"/>
    <mergeCell ref="C73:C74"/>
    <mergeCell ref="D73:D74"/>
    <mergeCell ref="D66:D67"/>
    <mergeCell ref="A101:A102"/>
    <mergeCell ref="B101:B102"/>
    <mergeCell ref="C101:C102"/>
    <mergeCell ref="D101:D102"/>
    <mergeCell ref="A92:A93"/>
    <mergeCell ref="B92:B93"/>
    <mergeCell ref="A94:A95"/>
    <mergeCell ref="B94:B95"/>
    <mergeCell ref="U109:U110"/>
    <mergeCell ref="U111:U112"/>
    <mergeCell ref="U113:U114"/>
    <mergeCell ref="U115:U116"/>
    <mergeCell ref="U118:U119"/>
    <mergeCell ref="U84:U85"/>
    <mergeCell ref="U90:U91"/>
    <mergeCell ref="U92:U93"/>
    <mergeCell ref="U94:U95"/>
    <mergeCell ref="U96:U97"/>
    <mergeCell ref="U101:U102"/>
    <mergeCell ref="U105:U106"/>
    <mergeCell ref="U107:U108"/>
  </mergeCells>
  <printOptions horizontalCentered="1"/>
  <pageMargins left="0.16" right="0.16" top="0.21" bottom="0.47" header="0.15748031496062992" footer="0.16"/>
  <pageSetup paperSize="5" scale="44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606F-FCC1-43B6-B460-15D324602B13}">
  <dimension ref="A1"/>
  <sheetViews>
    <sheetView workbookViewId="0">
      <selection activeCell="F17" sqref="F1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 de asignaciones 7º 5189</vt:lpstr>
      <vt:lpstr>Hoja1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Acer 2</cp:lastModifiedBy>
  <cp:lastPrinted>2024-03-25T14:14:21Z</cp:lastPrinted>
  <dcterms:created xsi:type="dcterms:W3CDTF">2003-03-07T14:03:57Z</dcterms:created>
  <dcterms:modified xsi:type="dcterms:W3CDTF">2025-01-20T15:44:39Z</dcterms:modified>
</cp:coreProperties>
</file>