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ÑO 2025 INTENDENCIA\AÑO 2024\SECRETARÍA DE LA FUNCIÓN PÚBLICA\"/>
    </mc:Choice>
  </mc:AlternateContent>
  <xr:revisionPtr revIDLastSave="0" documentId="13_ncr:1_{2C0EF949-4405-4893-8923-BC4B8F68AE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de asignaciones 7º 51 (2)" sheetId="104" r:id="rId1"/>
  </sheets>
  <externalReferences>
    <externalReference r:id="rId2"/>
    <externalReference r:id="rId3"/>
  </externalReferences>
  <definedNames>
    <definedName name="_xlnm._FilterDatabase" localSheetId="0" hidden="1">'total de asignaciones 7º 51 (2)'!$A$9:$U$147</definedName>
    <definedName name="_xlnm.Print_Area" localSheetId="0">'total de asignaciones 7º 51 (2)'!$A$9:$U$147</definedName>
    <definedName name="_xlnm.Print_Titles" localSheetId="0">'total de asignaciones 7º 51 (2)'!$9:$9</definedName>
  </definedNames>
  <calcPr calcId="191029"/>
</workbook>
</file>

<file path=xl/calcChain.xml><?xml version="1.0" encoding="utf-8"?>
<calcChain xmlns="http://schemas.openxmlformats.org/spreadsheetml/2006/main">
  <c r="M145" i="104" l="1"/>
  <c r="H145" i="104" l="1"/>
  <c r="I145" i="104"/>
  <c r="J145" i="104"/>
  <c r="K145" i="104"/>
  <c r="L145" i="104"/>
  <c r="N145" i="104"/>
  <c r="O145" i="104"/>
  <c r="P145" i="104"/>
  <c r="Q145" i="104"/>
  <c r="R145" i="104"/>
  <c r="G145" i="104"/>
  <c r="S123" i="104"/>
  <c r="S104" i="104"/>
  <c r="S10" i="104"/>
  <c r="S11" i="104"/>
  <c r="T11" i="104" s="1"/>
  <c r="S12" i="104"/>
  <c r="T12" i="104" s="1"/>
  <c r="S13" i="104"/>
  <c r="S14" i="104"/>
  <c r="T14" i="104" s="1"/>
  <c r="S15" i="104"/>
  <c r="T15" i="104" s="1"/>
  <c r="S16" i="104"/>
  <c r="S17" i="104"/>
  <c r="T17" i="104" s="1"/>
  <c r="S18" i="104"/>
  <c r="T18" i="104" s="1"/>
  <c r="S19" i="104"/>
  <c r="S20" i="104"/>
  <c r="T20" i="104" s="1"/>
  <c r="S21" i="104"/>
  <c r="T21" i="104" s="1"/>
  <c r="S22" i="104"/>
  <c r="S23" i="104"/>
  <c r="T23" i="104" s="1"/>
  <c r="S24" i="104"/>
  <c r="S25" i="104"/>
  <c r="S26" i="104"/>
  <c r="T26" i="104" s="1"/>
  <c r="S27" i="104"/>
  <c r="T27" i="104" s="1"/>
  <c r="S28" i="104"/>
  <c r="T28" i="104" s="1"/>
  <c r="S29" i="104"/>
  <c r="T29" i="104" s="1"/>
  <c r="S30" i="104"/>
  <c r="S31" i="104"/>
  <c r="T31" i="104" s="1"/>
  <c r="S32" i="104"/>
  <c r="T32" i="104" s="1"/>
  <c r="S33" i="104"/>
  <c r="T33" i="104" s="1"/>
  <c r="S34" i="104"/>
  <c r="S35" i="104"/>
  <c r="S36" i="104"/>
  <c r="T36" i="104" s="1"/>
  <c r="S37" i="104"/>
  <c r="T37" i="104" s="1"/>
  <c r="S38" i="104"/>
  <c r="S39" i="104"/>
  <c r="S40" i="104"/>
  <c r="T40" i="104" s="1"/>
  <c r="S41" i="104"/>
  <c r="T41" i="104" s="1"/>
  <c r="S42" i="104"/>
  <c r="T42" i="104" s="1"/>
  <c r="S43" i="104"/>
  <c r="S44" i="104"/>
  <c r="T44" i="104" s="1"/>
  <c r="S45" i="104"/>
  <c r="T45" i="104" s="1"/>
  <c r="S46" i="104"/>
  <c r="T46" i="104" s="1"/>
  <c r="S47" i="104"/>
  <c r="S48" i="104"/>
  <c r="T48" i="104" s="1"/>
  <c r="S49" i="104"/>
  <c r="T49" i="104" s="1"/>
  <c r="S50" i="104"/>
  <c r="T50" i="104" s="1"/>
  <c r="S51" i="104"/>
  <c r="S52" i="104"/>
  <c r="T52" i="104" s="1"/>
  <c r="S53" i="104"/>
  <c r="T53" i="104" s="1"/>
  <c r="S54" i="104"/>
  <c r="T54" i="104" s="1"/>
  <c r="S55" i="104"/>
  <c r="S56" i="104"/>
  <c r="T56" i="104" s="1"/>
  <c r="S57" i="104"/>
  <c r="T57" i="104" s="1"/>
  <c r="S58" i="104"/>
  <c r="T58" i="104" s="1"/>
  <c r="S59" i="104"/>
  <c r="U59" i="104" s="1"/>
  <c r="S60" i="104"/>
  <c r="S61" i="104"/>
  <c r="T61" i="104" s="1"/>
  <c r="S62" i="104"/>
  <c r="T62" i="104" s="1"/>
  <c r="U62" i="104" s="1"/>
  <c r="S63" i="104"/>
  <c r="T63" i="104" s="1"/>
  <c r="S64" i="104"/>
  <c r="T64" i="104" s="1"/>
  <c r="S65" i="104"/>
  <c r="T65" i="104" s="1"/>
  <c r="S66" i="104"/>
  <c r="T66" i="104" s="1"/>
  <c r="S67" i="104"/>
  <c r="T67" i="104" s="1"/>
  <c r="S68" i="104"/>
  <c r="T68" i="104" s="1"/>
  <c r="S69" i="104"/>
  <c r="T69" i="104" s="1"/>
  <c r="S70" i="104"/>
  <c r="S71" i="104"/>
  <c r="S72" i="104"/>
  <c r="T72" i="104" s="1"/>
  <c r="S73" i="104"/>
  <c r="T73" i="104" s="1"/>
  <c r="S74" i="104"/>
  <c r="T74" i="104" s="1"/>
  <c r="S75" i="104"/>
  <c r="T75" i="104" s="1"/>
  <c r="U75" i="104" s="1"/>
  <c r="S76" i="104"/>
  <c r="T76" i="104" s="1"/>
  <c r="U76" i="104" s="1"/>
  <c r="S77" i="104"/>
  <c r="T77" i="104" s="1"/>
  <c r="U77" i="104" s="1"/>
  <c r="S78" i="104"/>
  <c r="S79" i="104"/>
  <c r="S80" i="104"/>
  <c r="S81" i="104"/>
  <c r="T81" i="104" s="1"/>
  <c r="S82" i="104"/>
  <c r="T82" i="104" s="1"/>
  <c r="U82" i="104" s="1"/>
  <c r="S83" i="104"/>
  <c r="T83" i="104" s="1"/>
  <c r="U83" i="104" s="1"/>
  <c r="S84" i="104"/>
  <c r="T84" i="104" s="1"/>
  <c r="U84" i="104" s="1"/>
  <c r="S85" i="104"/>
  <c r="T85" i="104" s="1"/>
  <c r="S86" i="104"/>
  <c r="T86" i="104" s="1"/>
  <c r="S87" i="104"/>
  <c r="S88" i="104"/>
  <c r="T88" i="104" s="1"/>
  <c r="S89" i="104"/>
  <c r="T89" i="104" s="1"/>
  <c r="U89" i="104" s="1"/>
  <c r="S90" i="104"/>
  <c r="T90" i="104" s="1"/>
  <c r="U90" i="104" s="1"/>
  <c r="S91" i="104"/>
  <c r="T91" i="104" s="1"/>
  <c r="S92" i="104"/>
  <c r="T92" i="104" s="1"/>
  <c r="S93" i="104"/>
  <c r="S94" i="104"/>
  <c r="S95" i="104"/>
  <c r="T95" i="104" s="1"/>
  <c r="S96" i="104"/>
  <c r="T96" i="104" s="1"/>
  <c r="S97" i="104"/>
  <c r="S98" i="104"/>
  <c r="T98" i="104" s="1"/>
  <c r="S99" i="104"/>
  <c r="T99" i="104" s="1"/>
  <c r="S100" i="104"/>
  <c r="T100" i="104" s="1"/>
  <c r="S101" i="104"/>
  <c r="S102" i="104"/>
  <c r="S103" i="104"/>
  <c r="S105" i="104"/>
  <c r="T105" i="104" s="1"/>
  <c r="S106" i="104"/>
  <c r="T106" i="104" s="1"/>
  <c r="S107" i="104"/>
  <c r="S108" i="104"/>
  <c r="T108" i="104" s="1"/>
  <c r="S109" i="104"/>
  <c r="T109" i="104" s="1"/>
  <c r="S110" i="104"/>
  <c r="T110" i="104" s="1"/>
  <c r="S111" i="104"/>
  <c r="S112" i="104"/>
  <c r="T112" i="104" s="1"/>
  <c r="S113" i="104"/>
  <c r="S114" i="104"/>
  <c r="T114" i="104" s="1"/>
  <c r="S115" i="104"/>
  <c r="S116" i="104"/>
  <c r="T116" i="104" s="1"/>
  <c r="S117" i="104"/>
  <c r="S118" i="104"/>
  <c r="T118" i="104" s="1"/>
  <c r="S119" i="104"/>
  <c r="T119" i="104" s="1"/>
  <c r="S120" i="104"/>
  <c r="S121" i="104"/>
  <c r="S122" i="104"/>
  <c r="T122" i="104" s="1"/>
  <c r="S124" i="104"/>
  <c r="S125" i="104"/>
  <c r="S126" i="104"/>
  <c r="T126" i="104" s="1"/>
  <c r="U126" i="104" s="1"/>
  <c r="S127" i="104"/>
  <c r="U127" i="104" s="1"/>
  <c r="S128" i="104"/>
  <c r="S129" i="104"/>
  <c r="S130" i="104"/>
  <c r="U130" i="104" s="1"/>
  <c r="S131" i="104"/>
  <c r="S132" i="104"/>
  <c r="S133" i="104"/>
  <c r="S134" i="104"/>
  <c r="U134" i="104" s="1"/>
  <c r="S135" i="104"/>
  <c r="S136" i="104"/>
  <c r="S137" i="104"/>
  <c r="S138" i="104"/>
  <c r="U138" i="104" s="1"/>
  <c r="S139" i="104"/>
  <c r="U139" i="104" s="1"/>
  <c r="S140" i="104"/>
  <c r="S141" i="104"/>
  <c r="S142" i="104"/>
  <c r="T142" i="104" s="1"/>
  <c r="U142" i="104" s="1"/>
  <c r="S143" i="104"/>
  <c r="S144" i="104"/>
  <c r="B121" i="104"/>
  <c r="B119" i="104"/>
  <c r="B117" i="104"/>
  <c r="T115" i="104"/>
  <c r="B115" i="104"/>
  <c r="B113" i="104"/>
  <c r="B112" i="104"/>
  <c r="T111" i="104"/>
  <c r="B110" i="104"/>
  <c r="B108" i="104"/>
  <c r="B107" i="104"/>
  <c r="B105" i="104"/>
  <c r="B103" i="104"/>
  <c r="B102" i="104"/>
  <c r="B101" i="104"/>
  <c r="B99" i="104"/>
  <c r="B97" i="104"/>
  <c r="B95" i="104"/>
  <c r="B93" i="104"/>
  <c r="B91" i="104"/>
  <c r="B90" i="104"/>
  <c r="B89" i="104"/>
  <c r="B87" i="104"/>
  <c r="B85" i="104"/>
  <c r="B84" i="104"/>
  <c r="B83" i="104"/>
  <c r="B82" i="104"/>
  <c r="B80" i="104"/>
  <c r="B78" i="104"/>
  <c r="B77" i="104"/>
  <c r="B76" i="104"/>
  <c r="B75" i="104"/>
  <c r="B73" i="104"/>
  <c r="B72" i="104"/>
  <c r="B71" i="104"/>
  <c r="B70" i="104"/>
  <c r="B68" i="104"/>
  <c r="B66" i="104"/>
  <c r="B65" i="104"/>
  <c r="B63" i="104"/>
  <c r="B62" i="104"/>
  <c r="B60" i="104"/>
  <c r="B59" i="104"/>
  <c r="B57" i="104"/>
  <c r="B55" i="104"/>
  <c r="B53" i="104"/>
  <c r="B51" i="104"/>
  <c r="B49" i="104"/>
  <c r="B47" i="104"/>
  <c r="B45" i="104"/>
  <c r="B43" i="104"/>
  <c r="B41" i="104"/>
  <c r="B39" i="104"/>
  <c r="T38" i="104"/>
  <c r="B37" i="104"/>
  <c r="C35" i="104"/>
  <c r="B35" i="104"/>
  <c r="B33" i="104"/>
  <c r="B31" i="104"/>
  <c r="B29" i="104"/>
  <c r="B27" i="104"/>
  <c r="B26" i="104"/>
  <c r="T24" i="104"/>
  <c r="B24" i="104"/>
  <c r="B10" i="104"/>
  <c r="U103" i="104" l="1"/>
  <c r="U78" i="104"/>
  <c r="U14" i="104"/>
  <c r="U110" i="104"/>
  <c r="U57" i="104"/>
  <c r="U41" i="104"/>
  <c r="U37" i="104"/>
  <c r="U12" i="104"/>
  <c r="S145" i="104"/>
  <c r="U53" i="104"/>
  <c r="U115" i="104"/>
  <c r="U68" i="104"/>
  <c r="U20" i="104"/>
  <c r="U49" i="104"/>
  <c r="T22" i="104"/>
  <c r="U22" i="104" s="1"/>
  <c r="U26" i="104"/>
  <c r="U31" i="104"/>
  <c r="U45" i="104"/>
  <c r="U71" i="104"/>
  <c r="U85" i="104"/>
  <c r="U91" i="104"/>
  <c r="U95" i="104"/>
  <c r="U99" i="104"/>
  <c r="T107" i="104"/>
  <c r="U107" i="104" s="1"/>
  <c r="U129" i="104"/>
  <c r="U135" i="104"/>
  <c r="U27" i="104"/>
  <c r="U137" i="104"/>
  <c r="T60" i="104"/>
  <c r="U60" i="104" s="1"/>
  <c r="U65" i="104"/>
  <c r="T70" i="104"/>
  <c r="U70" i="104" s="1"/>
  <c r="U73" i="104"/>
  <c r="T143" i="104"/>
  <c r="U143" i="104" s="1"/>
  <c r="U63" i="104"/>
  <c r="U72" i="104"/>
  <c r="U108" i="104"/>
  <c r="U112" i="104"/>
  <c r="T113" i="104"/>
  <c r="U113" i="104" s="1"/>
  <c r="T117" i="104"/>
  <c r="U117" i="104" s="1"/>
  <c r="U125" i="104"/>
  <c r="U131" i="104"/>
  <c r="U133" i="104"/>
  <c r="U141" i="104"/>
  <c r="U66" i="104"/>
  <c r="U105" i="104"/>
  <c r="T10" i="104"/>
  <c r="T13" i="104"/>
  <c r="U13" i="104" s="1"/>
  <c r="T16" i="104"/>
  <c r="U16" i="104" s="1"/>
  <c r="T19" i="104"/>
  <c r="U18" i="104" s="1"/>
  <c r="T25" i="104"/>
  <c r="U24" i="104" s="1"/>
  <c r="T30" i="104"/>
  <c r="U29" i="104" s="1"/>
  <c r="T34" i="104"/>
  <c r="U33" i="104" s="1"/>
  <c r="T35" i="104"/>
  <c r="U35" i="104" s="1"/>
  <c r="T39" i="104"/>
  <c r="U39" i="104" s="1"/>
  <c r="T43" i="104"/>
  <c r="U43" i="104" s="1"/>
  <c r="T47" i="104"/>
  <c r="U47" i="104" s="1"/>
  <c r="T51" i="104"/>
  <c r="U51" i="104" s="1"/>
  <c r="T55" i="104"/>
  <c r="U55" i="104" s="1"/>
  <c r="T80" i="104"/>
  <c r="U80" i="104" s="1"/>
  <c r="T87" i="104"/>
  <c r="U87" i="104" s="1"/>
  <c r="T93" i="104"/>
  <c r="U93" i="104" s="1"/>
  <c r="T97" i="104"/>
  <c r="U97" i="104" s="1"/>
  <c r="T101" i="104"/>
  <c r="U101" i="104" s="1"/>
  <c r="T102" i="104"/>
  <c r="U102" i="104" s="1"/>
  <c r="T120" i="104"/>
  <c r="U119" i="104" s="1"/>
  <c r="T121" i="104"/>
  <c r="U121" i="104" s="1"/>
  <c r="T124" i="104"/>
  <c r="U124" i="104" s="1"/>
  <c r="T128" i="104"/>
  <c r="U128" i="104" s="1"/>
  <c r="U132" i="104"/>
  <c r="U136" i="104"/>
  <c r="T140" i="104"/>
  <c r="U140" i="104" s="1"/>
  <c r="T144" i="104"/>
  <c r="U144" i="104" s="1"/>
  <c r="U123" i="104"/>
  <c r="U10" i="104" l="1"/>
  <c r="U145" i="104" s="1"/>
  <c r="T145" i="104"/>
  <c r="S147" i="104" s="1"/>
  <c r="T147" i="104" l="1"/>
</calcChain>
</file>

<file path=xl/sharedStrings.xml><?xml version="1.0" encoding="utf-8"?>
<sst xmlns="http://schemas.openxmlformats.org/spreadsheetml/2006/main" count="245" uniqueCount="121">
  <si>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</si>
  <si>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</si>
  <si>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</si>
  <si>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</si>
  <si>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</si>
  <si>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</si>
  <si>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</si>
  <si>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</si>
  <si>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</si>
  <si>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</si>
  <si>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</si>
  <si>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</si>
  <si>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</si>
  <si>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</si>
  <si>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</si>
  <si>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</si>
  <si>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</si>
  <si>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</si>
  <si>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</si>
  <si>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</si>
  <si>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</si>
  <si>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Bonif. por Responsabilidad en el Cargo</t>
  </si>
  <si>
    <t>MONTO TOTAL</t>
  </si>
  <si>
    <t xml:space="preserve">MONTO A DICIEMBRE </t>
  </si>
  <si>
    <t xml:space="preserve">Jornales </t>
  </si>
  <si>
    <t>Honorarios Profesionales</t>
  </si>
  <si>
    <t>ROSA LILIANA FRUTOS ACUÑA</t>
  </si>
  <si>
    <t>LUCIA YSABEL GOMEZ</t>
  </si>
  <si>
    <t>DIEGO MANUEL BRITEZ BAEZ</t>
  </si>
  <si>
    <t>JORGE ANDRES RAMOS</t>
  </si>
  <si>
    <t>TANIA CAROLINA RIEHME MAERNITZ</t>
  </si>
  <si>
    <t>DEYSI ROMINA DUARTE</t>
  </si>
  <si>
    <t>MIRTA ELIZABETH VEGA DUETTE</t>
  </si>
  <si>
    <t>SABINO GOMEZ PEREIRA</t>
  </si>
  <si>
    <t>HECTOR DANIEL RAMOS VILLALBA</t>
  </si>
  <si>
    <t>TONY DANIEL SCHAPOVALOFF LAUSTENSCHLAGER</t>
  </si>
  <si>
    <t>NORI RAQUEL RAMIREZ AVALOS</t>
  </si>
  <si>
    <t>OSMAR VAZQUEZ FLORENTIN</t>
  </si>
  <si>
    <t>RAMON DUARTE</t>
  </si>
  <si>
    <t>DENISSE PAOLA CASCO GIMENEZ</t>
  </si>
  <si>
    <t>RAFAEL BAEZ SOSA</t>
  </si>
  <si>
    <t>EDGAR MARTINEZ</t>
  </si>
  <si>
    <t>RICARDO ORTIGOZA AVALOS</t>
  </si>
  <si>
    <t>FREDY RAMIREZ VAZQUEZ</t>
  </si>
  <si>
    <t>EULALIO CUBA</t>
  </si>
  <si>
    <t>MARCOS ANDINO VERA</t>
  </si>
  <si>
    <t>MARIO RODRIGUEZ</t>
  </si>
  <si>
    <t>PEDRO AMARILLA</t>
  </si>
  <si>
    <t>OLGA BRATUZ DE CHULIVA</t>
  </si>
  <si>
    <t>ARNALDO ANDRES SERVIAN</t>
  </si>
  <si>
    <t>DIEGO VALDIMIRO VILLALBA BENITEZ</t>
  </si>
  <si>
    <t>TEOFILA SCHMIDKE</t>
  </si>
  <si>
    <t>ROLANDO RIOS</t>
  </si>
  <si>
    <t>SILVIO SANTANDER</t>
  </si>
  <si>
    <t>ANTONIO FERNANDEZ RIVAS</t>
  </si>
  <si>
    <t>CINTHIA BRITTO</t>
  </si>
  <si>
    <t>ENRIQUE DEL PUERTO</t>
  </si>
  <si>
    <t>NERY JAVIER CONTRERA GONZALEZ</t>
  </si>
  <si>
    <t>SONIA BALBUENA RIVAS</t>
  </si>
  <si>
    <t>PEDRO RAUL GONZALEZ THIEBEAUD</t>
  </si>
  <si>
    <t>JORGE OMAR VALDEZ GIMENEZ</t>
  </si>
  <si>
    <t>Dietas</t>
  </si>
  <si>
    <t>HERNAN MACHADO</t>
  </si>
  <si>
    <t>CRISTIAN AVALOS</t>
  </si>
  <si>
    <t>JUAN FERNANDEZ</t>
  </si>
  <si>
    <t>EUGENIO GIMENEZ</t>
  </si>
  <si>
    <t>JAVIER VERA</t>
  </si>
  <si>
    <t>JORGE ORTIGOZA</t>
  </si>
  <si>
    <t>CELIA LOPEZ CURTIDO</t>
  </si>
  <si>
    <t>OTMAR LUCIANO BECKER DANIELI</t>
  </si>
  <si>
    <t>LOURDES VALDEZ LEZCANO</t>
  </si>
  <si>
    <t>CELSO RAMON SANCHEZ ROMAN</t>
  </si>
  <si>
    <t>ALFREDO RAMIREZ RAMIREZ</t>
  </si>
  <si>
    <t>JUAN MARCELO BENITEZ PAREDES</t>
  </si>
  <si>
    <t>CHRISTIAN ALFONSO CASCO VELAZQUEZ</t>
  </si>
  <si>
    <t>ROSANA GERTRUDIS NIVEN HALLAMA</t>
  </si>
  <si>
    <t>MARCO ZELAYA RUIZ DIAZ</t>
  </si>
  <si>
    <t>JORGE DANIEL ROSNER RYMARCHUK</t>
  </si>
  <si>
    <t>ZULMA RAMONA RIVAS CABAÑAS</t>
  </si>
  <si>
    <t>JORGE MARTINEZ</t>
  </si>
  <si>
    <t>JOSE ESCOBAR</t>
  </si>
  <si>
    <t>VENANCIO GOMEZ BENITEZ</t>
  </si>
  <si>
    <t>NICOLAS RAMON CHAPARRO LOPEZ</t>
  </si>
  <si>
    <t>CELIA FABIANA LOPEZ AVALOS</t>
  </si>
  <si>
    <t>ANA LIZZ BARBOZA GAONA</t>
  </si>
  <si>
    <t>MARIA MICAELA MILAGROS MARTINEZ GURA</t>
  </si>
  <si>
    <t>VIVIANA NOEMI BECKER HAMANN</t>
  </si>
  <si>
    <t>JANET LUCIA WUNDERLI DIETZE</t>
  </si>
  <si>
    <t>MARIO ANDRÉS NOGUERA GONZALEZ</t>
  </si>
  <si>
    <t>PAMELA MIE SUGAMATA VELAZQUEZ</t>
  </si>
  <si>
    <t>ALBA NOEMÍ CURTIDO VERA</t>
  </si>
  <si>
    <t>Contratación del Personal Técnico</t>
  </si>
  <si>
    <t>SANDRA JAZMIN GONZALEZ AMARILLA</t>
  </si>
  <si>
    <t>ALBERTO RENÉ GUTIERREZ GONZALEZ</t>
  </si>
  <si>
    <t>IVAN ANDRES JIMENEZ CACERES</t>
  </si>
  <si>
    <t xml:space="preserve">LISSET ADRIANA AVALOS </t>
  </si>
  <si>
    <t>VICTOR BENITEZ</t>
  </si>
  <si>
    <t xml:space="preserve">NOEMI TRINIDAD </t>
  </si>
  <si>
    <t>EDILTRUDIS RIVE</t>
  </si>
  <si>
    <t>ANIBAL GYSIN</t>
  </si>
  <si>
    <t>FÁTIMA NOEMÍ CARRERA</t>
  </si>
  <si>
    <t>RAFAEL VEGA</t>
  </si>
  <si>
    <t>ORLANDO ANDRES MOLINAS ACOSTA</t>
  </si>
  <si>
    <t>MARILU DELGADO BENÍTEZ</t>
  </si>
  <si>
    <t>DIANA ANDREA LOBLEIN CABAÑA</t>
  </si>
  <si>
    <t>DEYSI ROMINA ARELLANO NÚÑEZ</t>
  </si>
  <si>
    <t>MARIA AYALA</t>
  </si>
  <si>
    <t>ARACELY AGUILERA</t>
  </si>
  <si>
    <t>ELSA VÁZQUEZ</t>
  </si>
  <si>
    <t xml:space="preserve">ANDREA GONZALEZ RIVEROS </t>
  </si>
  <si>
    <t>LORENA LÓPEZ</t>
  </si>
  <si>
    <t>GLORIA ENCINA</t>
  </si>
  <si>
    <t xml:space="preserve">RUTH MANESA BERNAL </t>
  </si>
  <si>
    <t>EUGENIO VELAZQUEZ</t>
  </si>
  <si>
    <t>LIZ GOMEZ</t>
  </si>
  <si>
    <t>RAUL RAMIREZ</t>
  </si>
  <si>
    <t xml:space="preserve">DAHIANA ALMEIDA </t>
  </si>
  <si>
    <t xml:space="preserve">MUNICIPALIDAD DE CAPITÁN MIRANDA </t>
  </si>
  <si>
    <t xml:space="preserve">PLANILLA GENERAL DE PAGOS </t>
  </si>
  <si>
    <t>AGUINALDO 2024</t>
  </si>
  <si>
    <t>CORRESPONDIENTE AL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</si>
</sst>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</numFmts>
  <fonts count="19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Century Gothic"/>
      <family val="2"/>
    </font>
    <font>
      <sz val="11"/>
      <color theme="0"/>
      <name val="Century Gothic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  <font>
      <sz val="11"/>
      <color theme="1"/>
      <name val="Times New Roman"/>
      <family val="1"/>
    </font>
    <font>
      <b/>
      <sz val="8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2" fillId="0" borderId="0" xfId="0" applyFont="1"/>
    <xf numFmtId="0" fontId="4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4" borderId="5" xfId="3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168" fontId="2" fillId="0" borderId="2" xfId="2" applyNumberFormat="1" applyFont="1" applyBorder="1" applyAlignment="1">
      <alignment horizontal="right"/>
    </xf>
    <xf numFmtId="168" fontId="2" fillId="0" borderId="5" xfId="2" applyNumberFormat="1" applyFont="1" applyBorder="1" applyAlignment="1">
      <alignment horizontal="right"/>
    </xf>
    <xf numFmtId="168" fontId="2" fillId="0" borderId="4" xfId="2" applyNumberFormat="1" applyFont="1" applyBorder="1" applyAlignment="1"/>
    <xf numFmtId="168" fontId="2" fillId="0" borderId="4" xfId="2" applyNumberFormat="1" applyFont="1" applyBorder="1" applyAlignment="1">
      <alignment horizontal="right"/>
    </xf>
    <xf numFmtId="166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/>
    <xf numFmtId="3" fontId="9" fillId="2" borderId="0" xfId="3" applyNumberFormat="1" applyFont="1" applyFill="1" applyBorder="1" applyAlignment="1">
      <alignment horizontal="right"/>
    </xf>
    <xf numFmtId="3" fontId="9" fillId="2" borderId="0" xfId="3" applyNumberFormat="1" applyFont="1" applyFill="1" applyBorder="1" applyAlignment="1"/>
    <xf numFmtId="3" fontId="10" fillId="2" borderId="0" xfId="3" applyNumberFormat="1" applyFont="1" applyFill="1" applyBorder="1" applyAlignment="1"/>
    <xf numFmtId="3" fontId="10" fillId="0" borderId="0" xfId="3" applyNumberFormat="1" applyFont="1" applyFill="1" applyBorder="1" applyAlignment="1"/>
    <xf numFmtId="3" fontId="10" fillId="0" borderId="0" xfId="3" applyNumberFormat="1" applyFont="1" applyBorder="1" applyAlignment="1"/>
    <xf numFmtId="0" fontId="7" fillId="0" borderId="0" xfId="0" applyFont="1"/>
    <xf numFmtId="0" fontId="11" fillId="0" borderId="0" xfId="0" applyFont="1"/>
    <xf numFmtId="3" fontId="10" fillId="2" borderId="0" xfId="3" applyNumberFormat="1" applyFont="1" applyFill="1" applyBorder="1" applyAlignment="1">
      <alignment horizontal="right"/>
    </xf>
    <xf numFmtId="0" fontId="2" fillId="0" borderId="9" xfId="0" applyFont="1" applyBorder="1"/>
    <xf numFmtId="3" fontId="2" fillId="0" borderId="0" xfId="0" applyNumberFormat="1" applyFont="1"/>
    <xf numFmtId="166" fontId="5" fillId="4" borderId="5" xfId="0" applyNumberFormat="1" applyFont="1" applyFill="1" applyBorder="1" applyAlignment="1">
      <alignment horizontal="center"/>
    </xf>
    <xf numFmtId="166" fontId="4" fillId="0" borderId="8" xfId="0" applyNumberFormat="1" applyFont="1" applyBorder="1" applyAlignment="1">
      <alignment horizontal="center" vertical="center" wrapText="1"/>
    </xf>
    <xf numFmtId="166" fontId="4" fillId="0" borderId="8" xfId="3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6" fontId="6" fillId="6" borderId="0" xfId="0" applyNumberFormat="1" applyFont="1" applyFill="1" applyAlignment="1">
      <alignment horizontal="center"/>
    </xf>
    <xf numFmtId="0" fontId="0" fillId="6" borderId="0" xfId="0" applyFill="1"/>
    <xf numFmtId="166" fontId="4" fillId="6" borderId="8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15" fillId="0" borderId="0" xfId="0" applyFont="1"/>
    <xf numFmtId="0" fontId="2" fillId="0" borderId="11" xfId="0" applyFont="1" applyBorder="1"/>
    <xf numFmtId="3" fontId="2" fillId="0" borderId="11" xfId="0" applyNumberFormat="1" applyFont="1" applyBorder="1"/>
    <xf numFmtId="166" fontId="2" fillId="0" borderId="11" xfId="0" applyNumberFormat="1" applyFont="1" applyBorder="1"/>
    <xf numFmtId="3" fontId="2" fillId="0" borderId="9" xfId="0" applyNumberFormat="1" applyFont="1" applyBorder="1"/>
    <xf numFmtId="166" fontId="2" fillId="0" borderId="9" xfId="0" applyNumberFormat="1" applyFont="1" applyBorder="1"/>
    <xf numFmtId="166" fontId="4" fillId="6" borderId="13" xfId="0" applyNumberFormat="1" applyFont="1" applyFill="1" applyBorder="1" applyAlignment="1">
      <alignment horizontal="center" vertical="center" wrapText="1"/>
    </xf>
    <xf numFmtId="166" fontId="4" fillId="0" borderId="14" xfId="3" applyNumberFormat="1" applyFont="1" applyBorder="1" applyAlignment="1">
      <alignment horizontal="center" vertical="center" wrapText="1"/>
    </xf>
    <xf numFmtId="168" fontId="2" fillId="0" borderId="14" xfId="2" applyNumberFormat="1" applyFont="1" applyBorder="1" applyAlignment="1">
      <alignment horizontal="right"/>
    </xf>
    <xf numFmtId="166" fontId="4" fillId="5" borderId="14" xfId="3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3" fontId="2" fillId="0" borderId="15" xfId="0" applyNumberFormat="1" applyFont="1" applyBorder="1"/>
    <xf numFmtId="166" fontId="2" fillId="0" borderId="15" xfId="0" applyNumberFormat="1" applyFont="1" applyBorder="1"/>
    <xf numFmtId="166" fontId="4" fillId="0" borderId="14" xfId="3" applyNumberFormat="1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8" fontId="2" fillId="2" borderId="14" xfId="2" applyNumberFormat="1" applyFont="1" applyFill="1" applyBorder="1" applyAlignment="1">
      <alignment horizontal="right"/>
    </xf>
    <xf numFmtId="168" fontId="2" fillId="2" borderId="4" xfId="2" applyNumberFormat="1" applyFont="1" applyFill="1" applyBorder="1" applyAlignment="1">
      <alignment horizontal="right"/>
    </xf>
    <xf numFmtId="3" fontId="12" fillId="0" borderId="5" xfId="0" applyNumberFormat="1" applyFont="1" applyBorder="1" applyAlignment="1">
      <alignment horizontal="right" wrapText="1"/>
    </xf>
    <xf numFmtId="3" fontId="12" fillId="0" borderId="14" xfId="0" applyNumberFormat="1" applyFont="1" applyBorder="1" applyAlignment="1">
      <alignment horizontal="right" wrapText="1"/>
    </xf>
    <xf numFmtId="168" fontId="2" fillId="3" borderId="2" xfId="2" applyNumberFormat="1" applyFont="1" applyFill="1" applyBorder="1" applyAlignment="1"/>
    <xf numFmtId="166" fontId="4" fillId="6" borderId="16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right" wrapText="1"/>
    </xf>
    <xf numFmtId="168" fontId="2" fillId="0" borderId="7" xfId="2" applyNumberFormat="1" applyFont="1" applyBorder="1" applyAlignment="1">
      <alignment horizontal="right"/>
    </xf>
    <xf numFmtId="168" fontId="2" fillId="0" borderId="6" xfId="2" applyNumberFormat="1" applyFont="1" applyBorder="1" applyAlignment="1">
      <alignment horizontal="right"/>
    </xf>
    <xf numFmtId="168" fontId="2" fillId="0" borderId="8" xfId="2" applyNumberFormat="1" applyFont="1" applyBorder="1" applyAlignment="1">
      <alignment horizontal="right"/>
    </xf>
    <xf numFmtId="166" fontId="4" fillId="5" borderId="7" xfId="3" applyNumberFormat="1" applyFont="1" applyFill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wrapText="1"/>
    </xf>
    <xf numFmtId="166" fontId="4" fillId="6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3" applyNumberFormat="1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66" fontId="4" fillId="0" borderId="7" xfId="3" applyNumberFormat="1" applyFont="1" applyBorder="1" applyAlignment="1">
      <alignment horizontal="center" vertical="center" wrapText="1"/>
    </xf>
    <xf numFmtId="166" fontId="4" fillId="6" borderId="22" xfId="0" applyNumberFormat="1" applyFont="1" applyFill="1" applyBorder="1" applyAlignment="1">
      <alignment horizontal="center" vertical="center" wrapText="1"/>
    </xf>
    <xf numFmtId="168" fontId="2" fillId="3" borderId="8" xfId="2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168" fontId="2" fillId="0" borderId="22" xfId="2" applyNumberFormat="1" applyFont="1" applyBorder="1" applyAlignment="1">
      <alignment horizontal="right"/>
    </xf>
    <xf numFmtId="0" fontId="2" fillId="0" borderId="18" xfId="0" applyFont="1" applyBorder="1"/>
    <xf numFmtId="168" fontId="2" fillId="0" borderId="17" xfId="2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23" xfId="0" applyFont="1" applyBorder="1"/>
    <xf numFmtId="0" fontId="4" fillId="3" borderId="7" xfId="0" applyFont="1" applyFill="1" applyBorder="1" applyAlignment="1">
      <alignment vertical="center" wrapText="1"/>
    </xf>
    <xf numFmtId="166" fontId="4" fillId="0" borderId="7" xfId="3" applyNumberFormat="1" applyFont="1" applyBorder="1" applyAlignment="1">
      <alignment vertical="center" wrapText="1"/>
    </xf>
    <xf numFmtId="166" fontId="4" fillId="6" borderId="16" xfId="0" applyNumberFormat="1" applyFont="1" applyFill="1" applyBorder="1" applyAlignment="1">
      <alignment vertical="center" wrapText="1"/>
    </xf>
    <xf numFmtId="3" fontId="12" fillId="3" borderId="14" xfId="0" applyNumberFormat="1" applyFont="1" applyFill="1" applyBorder="1" applyAlignment="1">
      <alignment horizontal="right" wrapText="1"/>
    </xf>
    <xf numFmtId="168" fontId="2" fillId="0" borderId="4" xfId="2" applyNumberFormat="1" applyFont="1" applyFill="1" applyBorder="1" applyAlignment="1">
      <alignment horizontal="right"/>
    </xf>
    <xf numFmtId="168" fontId="2" fillId="0" borderId="2" xfId="2" applyNumberFormat="1" applyFont="1" applyFill="1" applyBorder="1" applyAlignment="1">
      <alignment horizontal="right"/>
    </xf>
    <xf numFmtId="168" fontId="2" fillId="0" borderId="14" xfId="2" applyNumberFormat="1" applyFont="1" applyFill="1" applyBorder="1" applyAlignment="1">
      <alignment horizontal="right"/>
    </xf>
    <xf numFmtId="168" fontId="2" fillId="0" borderId="2" xfId="2" applyNumberFormat="1" applyFont="1" applyFill="1" applyBorder="1" applyAlignment="1"/>
    <xf numFmtId="168" fontId="2" fillId="0" borderId="7" xfId="2" applyNumberFormat="1" applyFont="1" applyFill="1" applyBorder="1" applyAlignment="1">
      <alignment horizontal="right"/>
    </xf>
    <xf numFmtId="168" fontId="2" fillId="0" borderId="6" xfId="2" applyNumberFormat="1" applyFont="1" applyFill="1" applyBorder="1" applyAlignment="1">
      <alignment horizontal="right"/>
    </xf>
    <xf numFmtId="168" fontId="2" fillId="0" borderId="8" xfId="2" applyNumberFormat="1" applyFont="1" applyFill="1" applyBorder="1" applyAlignment="1">
      <alignment horizontal="right"/>
    </xf>
    <xf numFmtId="168" fontId="2" fillId="0" borderId="5" xfId="2" applyNumberFormat="1" applyFont="1" applyFill="1" applyBorder="1" applyAlignment="1">
      <alignment horizontal="right"/>
    </xf>
    <xf numFmtId="168" fontId="2" fillId="3" borderId="4" xfId="2" applyNumberFormat="1" applyFont="1" applyFill="1" applyBorder="1" applyAlignment="1">
      <alignment horizontal="right"/>
    </xf>
    <xf numFmtId="168" fontId="2" fillId="3" borderId="2" xfId="2" applyNumberFormat="1" applyFont="1" applyFill="1" applyBorder="1" applyAlignment="1">
      <alignment horizontal="right"/>
    </xf>
    <xf numFmtId="168" fontId="2" fillId="3" borderId="14" xfId="2" applyNumberFormat="1" applyFont="1" applyFill="1" applyBorder="1" applyAlignment="1">
      <alignment horizontal="right"/>
    </xf>
    <xf numFmtId="3" fontId="12" fillId="3" borderId="7" xfId="0" applyNumberFormat="1" applyFont="1" applyFill="1" applyBorder="1" applyAlignment="1">
      <alignment horizontal="right" wrapText="1"/>
    </xf>
    <xf numFmtId="168" fontId="2" fillId="3" borderId="7" xfId="2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 wrapText="1"/>
    </xf>
    <xf numFmtId="168" fontId="2" fillId="3" borderId="6" xfId="2" applyNumberFormat="1" applyFont="1" applyFill="1" applyBorder="1" applyAlignment="1">
      <alignment horizontal="right"/>
    </xf>
    <xf numFmtId="168" fontId="2" fillId="3" borderId="5" xfId="2" applyNumberFormat="1" applyFont="1" applyFill="1" applyBorder="1" applyAlignment="1">
      <alignment horizontal="right"/>
    </xf>
    <xf numFmtId="3" fontId="12" fillId="3" borderId="8" xfId="0" applyNumberFormat="1" applyFont="1" applyFill="1" applyBorder="1" applyAlignment="1">
      <alignment horizontal="right" wrapText="1"/>
    </xf>
    <xf numFmtId="168" fontId="2" fillId="0" borderId="14" xfId="2" applyNumberFormat="1" applyFont="1" applyFill="1" applyBorder="1" applyAlignment="1"/>
    <xf numFmtId="168" fontId="2" fillId="0" borderId="4" xfId="2" applyNumberFormat="1" applyFont="1" applyFill="1" applyBorder="1" applyAlignment="1"/>
    <xf numFmtId="168" fontId="2" fillId="0" borderId="7" xfId="2" applyNumberFormat="1" applyFont="1" applyFill="1" applyBorder="1" applyAlignment="1"/>
    <xf numFmtId="168" fontId="2" fillId="0" borderId="5" xfId="2" applyNumberFormat="1" applyFont="1" applyFill="1" applyBorder="1" applyAlignment="1"/>
    <xf numFmtId="168" fontId="2" fillId="0" borderId="6" xfId="2" applyNumberFormat="1" applyFont="1" applyFill="1" applyBorder="1" applyAlignment="1"/>
    <xf numFmtId="168" fontId="2" fillId="0" borderId="8" xfId="2" applyNumberFormat="1" applyFont="1" applyFill="1" applyBorder="1" applyAlignment="1"/>
    <xf numFmtId="168" fontId="2" fillId="0" borderId="7" xfId="2" applyNumberFormat="1" applyFont="1" applyBorder="1" applyAlignment="1"/>
    <xf numFmtId="168" fontId="2" fillId="0" borderId="2" xfId="2" applyNumberFormat="1" applyFont="1" applyBorder="1" applyAlignment="1"/>
    <xf numFmtId="168" fontId="2" fillId="0" borderId="5" xfId="2" applyNumberFormat="1" applyFont="1" applyBorder="1" applyAlignment="1"/>
    <xf numFmtId="168" fontId="2" fillId="0" borderId="1" xfId="2" applyNumberFormat="1" applyFont="1" applyBorder="1" applyAlignment="1"/>
    <xf numFmtId="168" fontId="2" fillId="0" borderId="24" xfId="2" applyNumberFormat="1" applyFont="1" applyBorder="1" applyAlignment="1"/>
    <xf numFmtId="168" fontId="2" fillId="0" borderId="3" xfId="2" applyNumberFormat="1" applyFont="1" applyFill="1" applyBorder="1" applyAlignment="1"/>
    <xf numFmtId="168" fontId="2" fillId="0" borderId="25" xfId="2" applyNumberFormat="1" applyFont="1" applyFill="1" applyBorder="1" applyAlignment="1"/>
    <xf numFmtId="168" fontId="2" fillId="0" borderId="3" xfId="2" applyNumberFormat="1" applyFont="1" applyFill="1" applyBorder="1" applyAlignment="1">
      <alignment horizontal="right"/>
    </xf>
    <xf numFmtId="168" fontId="2" fillId="3" borderId="3" xfId="2" applyNumberFormat="1" applyFont="1" applyFill="1" applyBorder="1" applyAlignment="1">
      <alignment horizontal="right"/>
    </xf>
    <xf numFmtId="0" fontId="2" fillId="0" borderId="3" xfId="0" applyFont="1" applyBorder="1"/>
    <xf numFmtId="0" fontId="2" fillId="3" borderId="3" xfId="0" applyFont="1" applyFill="1" applyBorder="1"/>
    <xf numFmtId="3" fontId="16" fillId="0" borderId="2" xfId="0" applyNumberFormat="1" applyFont="1" applyBorder="1"/>
    <xf numFmtId="3" fontId="16" fillId="3" borderId="2" xfId="0" applyNumberFormat="1" applyFont="1" applyFill="1" applyBorder="1"/>
    <xf numFmtId="168" fontId="2" fillId="0" borderId="14" xfId="2" applyNumberFormat="1" applyFont="1" applyBorder="1" applyAlignment="1"/>
    <xf numFmtId="168" fontId="2" fillId="0" borderId="16" xfId="2" applyNumberFormat="1" applyFont="1" applyBorder="1" applyAlignment="1">
      <alignment horizontal="right"/>
    </xf>
    <xf numFmtId="168" fontId="2" fillId="0" borderId="26" xfId="2" applyNumberFormat="1" applyFont="1" applyFill="1" applyBorder="1" applyAlignment="1"/>
    <xf numFmtId="168" fontId="2" fillId="0" borderId="27" xfId="2" applyNumberFormat="1" applyFont="1" applyBorder="1" applyAlignment="1">
      <alignment horizontal="right"/>
    </xf>
    <xf numFmtId="168" fontId="2" fillId="0" borderId="28" xfId="2" applyNumberFormat="1" applyFont="1" applyFill="1" applyBorder="1" applyAlignment="1"/>
    <xf numFmtId="168" fontId="2" fillId="0" borderId="13" xfId="2" applyNumberFormat="1" applyFont="1" applyBorder="1" applyAlignment="1">
      <alignment horizontal="right"/>
    </xf>
    <xf numFmtId="168" fontId="2" fillId="0" borderId="18" xfId="2" applyNumberFormat="1" applyFont="1" applyFill="1" applyBorder="1" applyAlignment="1"/>
    <xf numFmtId="168" fontId="2" fillId="0" borderId="17" xfId="2" applyNumberFormat="1" applyFont="1" applyFill="1" applyBorder="1" applyAlignment="1"/>
    <xf numFmtId="168" fontId="2" fillId="0" borderId="18" xfId="2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right"/>
    </xf>
    <xf numFmtId="3" fontId="17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center"/>
    </xf>
    <xf numFmtId="3" fontId="17" fillId="3" borderId="0" xfId="0" applyNumberFormat="1" applyFont="1" applyFill="1" applyAlignment="1">
      <alignment horizontal="right"/>
    </xf>
    <xf numFmtId="0" fontId="0" fillId="3" borderId="0" xfId="0" applyFill="1"/>
    <xf numFmtId="0" fontId="15" fillId="3" borderId="0" xfId="0" applyFont="1" applyFill="1"/>
    <xf numFmtId="0" fontId="13" fillId="3" borderId="0" xfId="0" applyFont="1" applyFill="1"/>
    <xf numFmtId="0" fontId="3" fillId="3" borderId="0" xfId="0" applyFont="1" applyFill="1"/>
    <xf numFmtId="0" fontId="0" fillId="3" borderId="0" xfId="0" applyFill="1" applyAlignment="1">
      <alignment horizontal="right"/>
    </xf>
    <xf numFmtId="0" fontId="2" fillId="3" borderId="22" xfId="0" applyFont="1" applyFill="1" applyBorder="1" applyAlignment="1">
      <alignment horizontal="center"/>
    </xf>
    <xf numFmtId="166" fontId="4" fillId="0" borderId="29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right" vertical="center"/>
    </xf>
    <xf numFmtId="3" fontId="14" fillId="0" borderId="14" xfId="0" applyNumberFormat="1" applyFont="1" applyBorder="1" applyAlignment="1">
      <alignment horizontal="right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2" fillId="3" borderId="17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3" fontId="4" fillId="0" borderId="29" xfId="0" applyNumberFormat="1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0" fillId="3" borderId="0" xfId="0" applyFill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4" fillId="6" borderId="10" xfId="0" applyNumberFormat="1" applyFont="1" applyFill="1" applyBorder="1" applyAlignment="1">
      <alignment horizontal="center" vertical="center"/>
    </xf>
    <xf numFmtId="166" fontId="4" fillId="6" borderId="12" xfId="0" applyNumberFormat="1" applyFont="1" applyFill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166" fontId="4" fillId="5" borderId="4" xfId="3" applyNumberFormat="1" applyFont="1" applyFill="1" applyBorder="1" applyAlignment="1">
      <alignment horizontal="center" vertical="center" wrapText="1"/>
    </xf>
    <xf numFmtId="166" fontId="4" fillId="5" borderId="2" xfId="3" applyNumberFormat="1" applyFont="1" applyFill="1" applyBorder="1" applyAlignment="1">
      <alignment horizontal="center" vertical="center" wrapText="1"/>
    </xf>
    <xf numFmtId="166" fontId="4" fillId="6" borderId="10" xfId="0" applyNumberFormat="1" applyFont="1" applyFill="1" applyBorder="1" applyAlignment="1">
      <alignment horizontal="center" vertical="center" wrapText="1"/>
    </xf>
    <xf numFmtId="166" fontId="4" fillId="6" borderId="12" xfId="0" applyNumberFormat="1" applyFont="1" applyFill="1" applyBorder="1" applyAlignment="1">
      <alignment horizontal="center" vertical="center" wrapText="1"/>
    </xf>
    <xf numFmtId="166" fontId="4" fillId="0" borderId="4" xfId="3" applyNumberFormat="1" applyFont="1" applyFill="1" applyBorder="1" applyAlignment="1">
      <alignment horizontal="center" vertical="center" wrapText="1"/>
    </xf>
    <xf numFmtId="166" fontId="4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6" fontId="4" fillId="0" borderId="4" xfId="3" applyNumberFormat="1" applyFont="1" applyBorder="1" applyAlignment="1">
      <alignment horizontal="center" vertical="center"/>
    </xf>
    <xf numFmtId="166" fontId="4" fillId="0" borderId="2" xfId="3" applyNumberFormat="1" applyFont="1" applyBorder="1" applyAlignment="1">
      <alignment horizontal="center" vertical="center"/>
    </xf>
    <xf numFmtId="166" fontId="4" fillId="0" borderId="4" xfId="3" applyNumberFormat="1" applyFont="1" applyBorder="1" applyAlignment="1">
      <alignment horizontal="center" vertical="center" wrapText="1"/>
    </xf>
    <xf numFmtId="166" fontId="4" fillId="0" borderId="2" xfId="3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3" fontId="4" fillId="0" borderId="4" xfId="2" applyNumberFormat="1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vertical="center" wrapText="1"/>
    </xf>
    <xf numFmtId="166" fontId="4" fillId="3" borderId="2" xfId="0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6" fontId="4" fillId="5" borderId="7" xfId="3" applyNumberFormat="1" applyFont="1" applyFill="1" applyBorder="1" applyAlignment="1">
      <alignment horizontal="center" vertical="center" wrapText="1"/>
    </xf>
    <xf numFmtId="166" fontId="4" fillId="5" borderId="3" xfId="3" applyNumberFormat="1" applyFont="1" applyFill="1" applyBorder="1" applyAlignment="1">
      <alignment horizontal="center" vertical="center" wrapText="1"/>
    </xf>
    <xf numFmtId="166" fontId="4" fillId="6" borderId="16" xfId="0" applyNumberFormat="1" applyFont="1" applyFill="1" applyBorder="1" applyAlignment="1">
      <alignment horizontal="center" vertical="center" wrapText="1"/>
    </xf>
    <xf numFmtId="166" fontId="4" fillId="6" borderId="21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7" xfId="3" applyNumberFormat="1" applyFont="1" applyBorder="1" applyAlignment="1">
      <alignment horizontal="center" vertical="center" wrapText="1"/>
    </xf>
    <xf numFmtId="166" fontId="4" fillId="0" borderId="3" xfId="3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6" fontId="4" fillId="6" borderId="19" xfId="0" applyNumberFormat="1" applyFont="1" applyFill="1" applyBorder="1" applyAlignment="1">
      <alignment horizontal="center" vertical="center" wrapText="1"/>
    </xf>
    <xf numFmtId="166" fontId="4" fillId="6" borderId="22" xfId="0" applyNumberFormat="1" applyFont="1" applyFill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6" fontId="4" fillId="0" borderId="8" xfId="3" applyNumberFormat="1" applyFont="1" applyBorder="1" applyAlignment="1">
      <alignment horizontal="center" vertical="center" wrapText="1"/>
    </xf>
    <xf numFmtId="166" fontId="4" fillId="6" borderId="20" xfId="0" applyNumberFormat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166" fontId="4" fillId="6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5" xfId="3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166" fontId="5" fillId="4" borderId="5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2" fillId="0" borderId="13" xfId="0" applyFont="1" applyBorder="1" applyAlignment="1">
      <alignment horizontal="center"/>
    </xf>
  </cellXfs>
  <cellStyles count="4">
    <cellStyle name="Euro" xfId="1" xr:uid="{00000000-0005-0000-0000-000000000000}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2000250</xdr:colOff>
      <xdr:row>1</xdr:row>
      <xdr:rowOff>123031</xdr:rowOff>
    </xdr:from>
    <xdr:to>
      <xdr:col>4</xdr:col>
      <xdr:colOff>382190</xdr:colOff>
      <xdr:row>6</xdr:row>
      <xdr:rowOff>69095</xdr:rowOff>
    </xdr:to>
    <xdr:pic>
      <xdr:nvPicPr>
        <xdr:cNvPr id="3" name="Imagen 2" descr="C:\Users\Acer 2\AppData\Local\Packages\Microsoft.Windows.Photos_8wekyb3d8bbwe\TempState\ShareServiceTempFolder\LOGO.jpeg">
          <a:extLst>
            <a:ext uri="{FF2B5EF4-FFF2-40B4-BE49-F238E27FC236}">
              <a16:creationId xmlns:a16="http://schemas.microsoft.com/office/drawing/2014/main" id="{2CA95308-DFE4-4F77-8277-4F20F136E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1964531"/>
          <a:ext cx="1275159" cy="1216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ITACABALLERO/AppData/Local/Microsoft/Windows/Temporary%20Internet%20Files/Content.Outlook/1SOF2HIR/Users/Alexis%20Ortega/Documents/Downloads/DF/TESORERIA%20%20SUELDOS%202013/SUELDO%20-%2010%20OCTUBRE%20%202013/R%20111%20SUEL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2016%20FOTO%20DE%20COMPU%20DE%20ROSA/ley%2051892014-%20A&#209;O%202015/A&#209;O%202021/AGOSTO/MUNI_CAP_MIRANDA_AGOST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ELDO OCTUBRE"/>
      <sheetName val="C.A."/>
      <sheetName val="ENRIQUE FRANCO"/>
      <sheetName val="MARÍA MERCEDES"/>
      <sheetName val="SUELDO DTOS JUDICIALES"/>
      <sheetName val="SUELDO VACANTE OCTUBRE final"/>
    </sheetNames>
    <sheetDataSet>
      <sheetData sheetId="0" refreshError="1">
        <row r="11">
          <cell r="B1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I_CAP_MIRANDA_AGOSTO"/>
    </sheetNames>
    <sheetDataSet>
      <sheetData sheetId="0">
        <row r="31">
          <cell r="G31">
            <v>4740398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D78F-B6F7-448E-A6F2-AA911CE07D6E}">
  <sheetPr>
    <tabColor theme="0"/>
    <pageSetUpPr fitToPage="1"/>
  </sheetPr>
  <dimension ref="A1:EC151"/>
  <sheetViews>
    <sheetView tabSelected="1" topLeftCell="G118" zoomScale="60" zoomScaleNormal="60" zoomScaleSheetLayoutView="70" workbookViewId="0">
      <selection activeCell="T132" sqref="T132"/>
    </sheetView>
  </sheetViews>
  <sheetFormatPr baseColWidth="10" defaultRowHeight="12.75" x14ac:dyDescent="0.2"/>
  <cols>
    <col min="1" max="1" width="9.5703125" style="32" customWidth="1"/>
    <col min="2" max="2" width="9.7109375" customWidth="1"/>
    <col min="3" max="3" width="13" style="37" customWidth="1"/>
    <col min="4" max="4" width="43.28515625" style="36" customWidth="1"/>
    <col min="5" max="5" width="16.85546875" style="1" customWidth="1"/>
    <col min="6" max="6" width="29" style="1" customWidth="1"/>
    <col min="7" max="7" width="17.7109375" style="3" customWidth="1"/>
    <col min="8" max="8" width="17.85546875" style="2" customWidth="1"/>
    <col min="9" max="9" width="16.85546875" style="2" customWidth="1"/>
    <col min="10" max="10" width="16.140625" style="2" customWidth="1"/>
    <col min="11" max="11" width="16.28515625" style="2" customWidth="1"/>
    <col min="12" max="12" width="16" style="2" customWidth="1"/>
    <col min="13" max="13" width="16.28515625" style="2" customWidth="1"/>
    <col min="14" max="14" width="15.85546875" style="2" customWidth="1"/>
    <col min="15" max="15" width="16.28515625" customWidth="1"/>
    <col min="16" max="16" width="16.85546875" customWidth="1"/>
    <col min="17" max="18" width="16.5703125" customWidth="1"/>
    <col min="19" max="20" width="18" customWidth="1"/>
    <col min="21" max="21" width="24.5703125" customWidth="1"/>
    <col min="25" max="25" width="14.85546875" bestFit="1" customWidth="1"/>
    <col min="26" max="26" width="14.140625" bestFit="1" customWidth="1"/>
  </cols>
  <sheetData>
    <row r="1" spans="1:35" x14ac:dyDescent="0.2"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35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5" x14ac:dyDescent="0.2">
      <c r="A3" s="148"/>
      <c r="B3" s="148"/>
      <c r="C3" s="149"/>
      <c r="D3" s="150"/>
      <c r="E3" s="151"/>
      <c r="F3" s="151"/>
      <c r="G3" s="152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35" ht="23.25" x14ac:dyDescent="0.35">
      <c r="A4" s="176" t="s">
        <v>117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43"/>
      <c r="S4" s="143"/>
      <c r="T4" s="143"/>
      <c r="U4" s="143"/>
    </row>
    <row r="5" spans="1:35" ht="27.75" customHeight="1" x14ac:dyDescent="0.35">
      <c r="A5" s="176" t="s">
        <v>118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44"/>
      <c r="S5" s="145"/>
      <c r="T5" s="145"/>
      <c r="U5" s="146"/>
      <c r="V5" s="32"/>
      <c r="X5" s="37"/>
      <c r="Y5" s="36"/>
      <c r="Z5" s="1"/>
      <c r="AA5" s="1"/>
      <c r="AB5" s="3"/>
      <c r="AC5" s="2"/>
      <c r="AD5" s="2"/>
      <c r="AE5" s="2"/>
      <c r="AF5" s="2"/>
      <c r="AG5" s="2"/>
      <c r="AH5" s="2"/>
      <c r="AI5" s="2"/>
    </row>
    <row r="6" spans="1:35" ht="23.25" x14ac:dyDescent="0.35">
      <c r="A6" s="176" t="s">
        <v>120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44"/>
      <c r="S6" s="145"/>
      <c r="T6" s="145"/>
      <c r="U6" s="147"/>
      <c r="V6" s="32"/>
      <c r="X6" s="37"/>
      <c r="Y6" s="36"/>
      <c r="Z6" s="1"/>
      <c r="AA6" s="1"/>
      <c r="AB6" s="3"/>
      <c r="AC6" s="2"/>
      <c r="AD6" s="2"/>
      <c r="AE6" s="2"/>
      <c r="AF6" s="2"/>
      <c r="AG6" s="2"/>
      <c r="AH6" s="2"/>
      <c r="AI6" s="2"/>
    </row>
    <row r="7" spans="1:35" x14ac:dyDescent="0.2">
      <c r="A7"/>
      <c r="C7"/>
      <c r="D7"/>
      <c r="E7"/>
      <c r="F7"/>
      <c r="G7"/>
      <c r="H7"/>
      <c r="I7"/>
      <c r="J7"/>
      <c r="K7"/>
      <c r="L7"/>
      <c r="M7"/>
      <c r="N7"/>
      <c r="V7" s="32"/>
      <c r="X7" s="37"/>
      <c r="Y7" s="36"/>
      <c r="Z7" s="1"/>
      <c r="AA7" s="1"/>
      <c r="AB7" s="3"/>
      <c r="AC7" s="2"/>
      <c r="AD7" s="2"/>
      <c r="AE7" s="2"/>
      <c r="AF7" s="2"/>
      <c r="AG7" s="2"/>
      <c r="AH7" s="2"/>
      <c r="AI7" s="2"/>
    </row>
    <row r="8" spans="1:35" ht="14.25" customHeight="1" x14ac:dyDescent="0.2">
      <c r="A8"/>
      <c r="C8"/>
      <c r="D8"/>
      <c r="E8"/>
      <c r="F8"/>
      <c r="G8"/>
      <c r="H8"/>
      <c r="I8"/>
      <c r="J8"/>
      <c r="K8"/>
      <c r="L8"/>
      <c r="M8"/>
      <c r="N8"/>
      <c r="V8" s="32"/>
      <c r="X8" s="37"/>
      <c r="Y8" s="36"/>
      <c r="Z8" s="1"/>
      <c r="AA8" s="1"/>
      <c r="AB8" s="3"/>
      <c r="AC8" s="2"/>
      <c r="AD8" s="2"/>
      <c r="AE8" s="2"/>
      <c r="AF8" s="2"/>
      <c r="AG8" s="2"/>
      <c r="AH8" s="2"/>
      <c r="AI8" s="2"/>
    </row>
    <row r="9" spans="1:35" s="6" customFormat="1" ht="44.25" customHeight="1" thickBot="1" x14ac:dyDescent="0.25">
      <c r="A9" s="30" t="s">
        <v>15</v>
      </c>
      <c r="B9" s="5" t="s">
        <v>12</v>
      </c>
      <c r="C9" s="5" t="s">
        <v>13</v>
      </c>
      <c r="D9" s="5" t="s">
        <v>14</v>
      </c>
      <c r="E9" s="5" t="s">
        <v>17</v>
      </c>
      <c r="F9" s="5" t="s">
        <v>18</v>
      </c>
      <c r="G9" s="8" t="s">
        <v>0</v>
      </c>
      <c r="H9" s="8" t="s">
        <v>1</v>
      </c>
      <c r="I9" s="8" t="s">
        <v>2</v>
      </c>
      <c r="J9" s="8" t="s">
        <v>3</v>
      </c>
      <c r="K9" s="8" t="s">
        <v>4</v>
      </c>
      <c r="L9" s="8" t="s">
        <v>5</v>
      </c>
      <c r="M9" s="8" t="s">
        <v>6</v>
      </c>
      <c r="N9" s="8" t="s">
        <v>7</v>
      </c>
      <c r="O9" s="8" t="s">
        <v>8</v>
      </c>
      <c r="P9" s="8" t="s">
        <v>9</v>
      </c>
      <c r="Q9" s="8" t="s">
        <v>10</v>
      </c>
      <c r="R9" s="8" t="s">
        <v>11</v>
      </c>
      <c r="S9" s="5" t="s">
        <v>23</v>
      </c>
      <c r="T9" s="5" t="s">
        <v>119</v>
      </c>
      <c r="U9" s="5" t="s">
        <v>22</v>
      </c>
    </row>
    <row r="10" spans="1:35" s="38" customFormat="1" ht="21.95" customHeight="1" x14ac:dyDescent="0.2">
      <c r="A10" s="178">
        <v>1</v>
      </c>
      <c r="B10" s="180">
        <f>'[1]SUELDO OCTUBRE'!$B$11</f>
        <v>1000</v>
      </c>
      <c r="C10" s="180">
        <v>955704</v>
      </c>
      <c r="D10" s="182" t="s">
        <v>69</v>
      </c>
      <c r="E10" s="71">
        <v>111</v>
      </c>
      <c r="F10" s="72" t="s">
        <v>19</v>
      </c>
      <c r="G10" s="12">
        <v>20000000</v>
      </c>
      <c r="H10" s="12">
        <v>20000000</v>
      </c>
      <c r="I10" s="12">
        <v>20000000</v>
      </c>
      <c r="J10" s="98">
        <v>20000000</v>
      </c>
      <c r="K10" s="98">
        <v>20000000</v>
      </c>
      <c r="L10" s="98">
        <v>20000000</v>
      </c>
      <c r="M10" s="106">
        <v>20000000</v>
      </c>
      <c r="N10" s="106">
        <v>20000000</v>
      </c>
      <c r="O10" s="106">
        <v>20000000</v>
      </c>
      <c r="P10" s="98">
        <v>20000000</v>
      </c>
      <c r="Q10" s="98">
        <v>20000000</v>
      </c>
      <c r="R10" s="98">
        <v>20000000</v>
      </c>
      <c r="S10" s="98">
        <f>SUM(G10:R10)</f>
        <v>240000000</v>
      </c>
      <c r="T10" s="121">
        <f t="shared" ref="T10:T41" si="0">S10/12</f>
        <v>20000000</v>
      </c>
      <c r="U10" s="184">
        <f>SUM(S10:T11)</f>
        <v>325000000</v>
      </c>
      <c r="W10" s="39"/>
      <c r="Y10" s="40"/>
    </row>
    <row r="11" spans="1:35" s="25" customFormat="1" ht="21.95" customHeight="1" thickBot="1" x14ac:dyDescent="0.25">
      <c r="A11" s="179"/>
      <c r="B11" s="181"/>
      <c r="C11" s="181"/>
      <c r="D11" s="183"/>
      <c r="E11" s="73">
        <v>113</v>
      </c>
      <c r="F11" s="74" t="s">
        <v>20</v>
      </c>
      <c r="G11" s="9">
        <v>5000000</v>
      </c>
      <c r="H11" s="9">
        <v>5000000</v>
      </c>
      <c r="I11" s="9">
        <v>5000000</v>
      </c>
      <c r="J11" s="99">
        <v>5000000</v>
      </c>
      <c r="K11" s="99">
        <v>5000000</v>
      </c>
      <c r="L11" s="99">
        <v>5000000</v>
      </c>
      <c r="M11" s="107">
        <v>5000000</v>
      </c>
      <c r="N11" s="107">
        <v>5000000</v>
      </c>
      <c r="O11" s="107">
        <v>5000000</v>
      </c>
      <c r="P11" s="99">
        <v>5000000</v>
      </c>
      <c r="Q11" s="99">
        <v>5000000</v>
      </c>
      <c r="R11" s="99">
        <v>5000000</v>
      </c>
      <c r="S11" s="99">
        <f t="shared" ref="S11:S22" si="1">SUM(G11:R11)</f>
        <v>60000000</v>
      </c>
      <c r="T11" s="122">
        <f t="shared" si="0"/>
        <v>5000000</v>
      </c>
      <c r="U11" s="185"/>
      <c r="W11" s="41"/>
      <c r="Y11" s="42"/>
      <c r="AA11" s="41"/>
    </row>
    <row r="12" spans="1:35" s="47" customFormat="1" ht="21.95" customHeight="1" thickBot="1" x14ac:dyDescent="0.25">
      <c r="A12" s="43">
        <v>2</v>
      </c>
      <c r="B12" s="44">
        <v>1000</v>
      </c>
      <c r="C12" s="44">
        <v>4111454</v>
      </c>
      <c r="D12" s="160" t="s">
        <v>26</v>
      </c>
      <c r="E12" s="75">
        <v>111</v>
      </c>
      <c r="F12" s="76" t="s">
        <v>19</v>
      </c>
      <c r="G12" s="45">
        <v>5500000</v>
      </c>
      <c r="H12" s="45">
        <v>5500000</v>
      </c>
      <c r="I12" s="45">
        <v>5500000</v>
      </c>
      <c r="J12" s="100">
        <v>5500000</v>
      </c>
      <c r="K12" s="100">
        <v>5500000</v>
      </c>
      <c r="L12" s="100">
        <v>5500000</v>
      </c>
      <c r="M12" s="108">
        <v>5500000</v>
      </c>
      <c r="N12" s="108">
        <v>5500000</v>
      </c>
      <c r="O12" s="108">
        <v>5500000</v>
      </c>
      <c r="P12" s="100">
        <v>5500000</v>
      </c>
      <c r="Q12" s="100">
        <v>5500000</v>
      </c>
      <c r="R12" s="100">
        <v>5500000</v>
      </c>
      <c r="S12" s="100">
        <f t="shared" si="1"/>
        <v>66000000</v>
      </c>
      <c r="T12" s="11">
        <f t="shared" si="0"/>
        <v>5500000</v>
      </c>
      <c r="U12" s="46">
        <f>SUM(S12:T12)</f>
        <v>71500000</v>
      </c>
      <c r="W12" s="48"/>
      <c r="Y12" s="49"/>
    </row>
    <row r="13" spans="1:35" s="47" customFormat="1" ht="30" customHeight="1" thickBot="1" x14ac:dyDescent="0.25">
      <c r="A13" s="43">
        <v>3</v>
      </c>
      <c r="B13" s="50">
        <v>1000</v>
      </c>
      <c r="C13" s="50">
        <v>4173963</v>
      </c>
      <c r="D13" s="161" t="s">
        <v>89</v>
      </c>
      <c r="E13" s="77">
        <v>111</v>
      </c>
      <c r="F13" s="76" t="s">
        <v>19</v>
      </c>
      <c r="G13" s="45">
        <v>3500000</v>
      </c>
      <c r="H13" s="45">
        <v>3500000</v>
      </c>
      <c r="I13" s="45">
        <v>3500000</v>
      </c>
      <c r="J13" s="100">
        <v>3500000</v>
      </c>
      <c r="K13" s="100">
        <v>3500000</v>
      </c>
      <c r="L13" s="100">
        <v>3500000</v>
      </c>
      <c r="M13" s="108">
        <v>3500000</v>
      </c>
      <c r="N13" s="108">
        <v>3500000</v>
      </c>
      <c r="O13" s="108">
        <v>3500000</v>
      </c>
      <c r="P13" s="100">
        <v>3500000</v>
      </c>
      <c r="Q13" s="100">
        <v>3500000</v>
      </c>
      <c r="R13" s="100">
        <v>3500000</v>
      </c>
      <c r="S13" s="115">
        <f t="shared" si="1"/>
        <v>42000000</v>
      </c>
      <c r="T13" s="11">
        <f t="shared" si="0"/>
        <v>3500000</v>
      </c>
      <c r="U13" s="46">
        <f>SUM(S13:T13)</f>
        <v>45500000</v>
      </c>
      <c r="W13" s="48"/>
      <c r="Y13" s="49"/>
    </row>
    <row r="14" spans="1:35" s="38" customFormat="1" ht="21.95" customHeight="1" x14ac:dyDescent="0.2">
      <c r="A14" s="186">
        <v>4</v>
      </c>
      <c r="B14" s="188">
        <v>1000</v>
      </c>
      <c r="C14" s="188">
        <v>4173963</v>
      </c>
      <c r="D14" s="190" t="s">
        <v>27</v>
      </c>
      <c r="E14" s="78">
        <v>111</v>
      </c>
      <c r="F14" s="72" t="s">
        <v>19</v>
      </c>
      <c r="G14" s="12">
        <v>3300000</v>
      </c>
      <c r="H14" s="12">
        <v>3300000</v>
      </c>
      <c r="I14" s="12">
        <v>3300000</v>
      </c>
      <c r="J14" s="98">
        <v>3300000</v>
      </c>
      <c r="K14" s="98">
        <v>3300000</v>
      </c>
      <c r="L14" s="98">
        <v>3300000</v>
      </c>
      <c r="M14" s="106">
        <v>3300000</v>
      </c>
      <c r="N14" s="106">
        <v>3300000</v>
      </c>
      <c r="O14" s="106">
        <v>3300000</v>
      </c>
      <c r="P14" s="98">
        <v>3300000</v>
      </c>
      <c r="Q14" s="98">
        <v>3300000</v>
      </c>
      <c r="R14" s="98">
        <v>3300000</v>
      </c>
      <c r="S14" s="116">
        <f t="shared" si="1"/>
        <v>39600000</v>
      </c>
      <c r="T14" s="121">
        <f t="shared" si="0"/>
        <v>3300000</v>
      </c>
      <c r="U14" s="184">
        <f>SUM(S14:T15)</f>
        <v>58500000</v>
      </c>
      <c r="W14" s="39"/>
    </row>
    <row r="15" spans="1:35" s="25" customFormat="1" ht="21.95" customHeight="1" thickBot="1" x14ac:dyDescent="0.25">
      <c r="A15" s="187"/>
      <c r="B15" s="189"/>
      <c r="C15" s="189"/>
      <c r="D15" s="191"/>
      <c r="E15" s="79">
        <v>133</v>
      </c>
      <c r="F15" s="74" t="s">
        <v>21</v>
      </c>
      <c r="G15" s="9">
        <v>1200000</v>
      </c>
      <c r="H15" s="9">
        <v>1200000</v>
      </c>
      <c r="I15" s="9">
        <v>1200000</v>
      </c>
      <c r="J15" s="99">
        <v>1200000</v>
      </c>
      <c r="K15" s="99">
        <v>1200000</v>
      </c>
      <c r="L15" s="99">
        <v>1200000</v>
      </c>
      <c r="M15" s="107">
        <v>1200000</v>
      </c>
      <c r="N15" s="107">
        <v>1200000</v>
      </c>
      <c r="O15" s="107">
        <v>1200000</v>
      </c>
      <c r="P15" s="99">
        <v>1200000</v>
      </c>
      <c r="Q15" s="99">
        <v>1200000</v>
      </c>
      <c r="R15" s="99">
        <v>1200000</v>
      </c>
      <c r="S15" s="101">
        <f t="shared" si="1"/>
        <v>14400000</v>
      </c>
      <c r="T15" s="122">
        <f t="shared" si="0"/>
        <v>1200000</v>
      </c>
      <c r="U15" s="185"/>
      <c r="W15" s="41"/>
      <c r="Y15" s="42"/>
    </row>
    <row r="16" spans="1:35" s="38" customFormat="1" ht="21.95" customHeight="1" x14ac:dyDescent="0.2">
      <c r="A16" s="186">
        <v>5</v>
      </c>
      <c r="B16" s="192">
        <v>1000</v>
      </c>
      <c r="C16" s="194">
        <v>4694086</v>
      </c>
      <c r="D16" s="196" t="s">
        <v>28</v>
      </c>
      <c r="E16" s="71">
        <v>111</v>
      </c>
      <c r="F16" s="72" t="s">
        <v>19</v>
      </c>
      <c r="G16" s="12">
        <v>3000000</v>
      </c>
      <c r="H16" s="12">
        <v>3000000</v>
      </c>
      <c r="I16" s="12">
        <v>3000000</v>
      </c>
      <c r="J16" s="98">
        <v>3000000</v>
      </c>
      <c r="K16" s="98">
        <v>3000000</v>
      </c>
      <c r="L16" s="98">
        <v>3000000</v>
      </c>
      <c r="M16" s="106">
        <v>3000000</v>
      </c>
      <c r="N16" s="106">
        <v>3000000</v>
      </c>
      <c r="O16" s="106">
        <v>3000000</v>
      </c>
      <c r="P16" s="98">
        <v>3000000</v>
      </c>
      <c r="Q16" s="98">
        <v>3000000</v>
      </c>
      <c r="R16" s="98">
        <v>3000000</v>
      </c>
      <c r="S16" s="116">
        <f t="shared" si="1"/>
        <v>36000000</v>
      </c>
      <c r="T16" s="11">
        <f t="shared" si="0"/>
        <v>3000000</v>
      </c>
      <c r="U16" s="184">
        <f>SUM(S16:T17)</f>
        <v>55900000</v>
      </c>
      <c r="W16" s="39"/>
    </row>
    <row r="17" spans="1:25" s="25" customFormat="1" ht="21.95" customHeight="1" thickBot="1" x14ac:dyDescent="0.25">
      <c r="A17" s="187"/>
      <c r="B17" s="193"/>
      <c r="C17" s="195"/>
      <c r="D17" s="197"/>
      <c r="E17" s="73">
        <v>133</v>
      </c>
      <c r="F17" s="74" t="s">
        <v>21</v>
      </c>
      <c r="G17" s="9">
        <v>1300000</v>
      </c>
      <c r="H17" s="9">
        <v>1300000</v>
      </c>
      <c r="I17" s="9">
        <v>1300000</v>
      </c>
      <c r="J17" s="99">
        <v>1300000</v>
      </c>
      <c r="K17" s="99">
        <v>1300000</v>
      </c>
      <c r="L17" s="99">
        <v>1300000</v>
      </c>
      <c r="M17" s="107">
        <v>1300000</v>
      </c>
      <c r="N17" s="107">
        <v>1300000</v>
      </c>
      <c r="O17" s="107">
        <v>1300000</v>
      </c>
      <c r="P17" s="99">
        <v>1300000</v>
      </c>
      <c r="Q17" s="99">
        <v>1300000</v>
      </c>
      <c r="R17" s="99">
        <v>1300000</v>
      </c>
      <c r="S17" s="101">
        <f t="shared" si="1"/>
        <v>15600000</v>
      </c>
      <c r="T17" s="123">
        <f t="shared" si="0"/>
        <v>1300000</v>
      </c>
      <c r="U17" s="185"/>
      <c r="W17" s="41"/>
      <c r="Y17" s="42"/>
    </row>
    <row r="18" spans="1:25" s="38" customFormat="1" ht="21.95" customHeight="1" x14ac:dyDescent="0.2">
      <c r="A18" s="186">
        <v>6</v>
      </c>
      <c r="B18" s="180">
        <v>1000</v>
      </c>
      <c r="C18" s="198">
        <v>3724874</v>
      </c>
      <c r="D18" s="182" t="s">
        <v>71</v>
      </c>
      <c r="E18" s="71">
        <v>111</v>
      </c>
      <c r="F18" s="72" t="s">
        <v>19</v>
      </c>
      <c r="G18" s="12">
        <v>2600000</v>
      </c>
      <c r="H18" s="12">
        <v>2600000</v>
      </c>
      <c r="I18" s="12">
        <v>2600000</v>
      </c>
      <c r="J18" s="98">
        <v>2600000</v>
      </c>
      <c r="K18" s="98">
        <v>2600000</v>
      </c>
      <c r="L18" s="98">
        <v>2600000</v>
      </c>
      <c r="M18" s="106">
        <v>2600000</v>
      </c>
      <c r="N18" s="106">
        <v>2600000</v>
      </c>
      <c r="O18" s="106">
        <v>2600000</v>
      </c>
      <c r="P18" s="98">
        <v>2600000</v>
      </c>
      <c r="Q18" s="98">
        <v>2600000</v>
      </c>
      <c r="R18" s="98">
        <v>2600000</v>
      </c>
      <c r="S18" s="116">
        <f t="shared" si="1"/>
        <v>31200000</v>
      </c>
      <c r="T18" s="11">
        <f t="shared" si="0"/>
        <v>2600000</v>
      </c>
      <c r="U18" s="184">
        <f>SUM(S18:T19)</f>
        <v>46800000</v>
      </c>
      <c r="W18" s="39"/>
    </row>
    <row r="19" spans="1:25" s="25" customFormat="1" ht="21.95" customHeight="1" thickBot="1" x14ac:dyDescent="0.25">
      <c r="A19" s="187"/>
      <c r="B19" s="181"/>
      <c r="C19" s="199"/>
      <c r="D19" s="183"/>
      <c r="E19" s="73">
        <v>133</v>
      </c>
      <c r="F19" s="74" t="s">
        <v>21</v>
      </c>
      <c r="G19" s="9">
        <v>1000000</v>
      </c>
      <c r="H19" s="9">
        <v>1000000</v>
      </c>
      <c r="I19" s="9">
        <v>1000000</v>
      </c>
      <c r="J19" s="99">
        <v>1000000</v>
      </c>
      <c r="K19" s="99">
        <v>1000000</v>
      </c>
      <c r="L19" s="99">
        <v>1000000</v>
      </c>
      <c r="M19" s="107">
        <v>1000000</v>
      </c>
      <c r="N19" s="107">
        <v>1000000</v>
      </c>
      <c r="O19" s="107">
        <v>1000000</v>
      </c>
      <c r="P19" s="99">
        <v>1000000</v>
      </c>
      <c r="Q19" s="99">
        <v>1000000</v>
      </c>
      <c r="R19" s="99">
        <v>1000000</v>
      </c>
      <c r="S19" s="101">
        <f t="shared" si="1"/>
        <v>12000000</v>
      </c>
      <c r="T19" s="123">
        <f t="shared" si="0"/>
        <v>1000000</v>
      </c>
      <c r="U19" s="185"/>
      <c r="W19" s="41"/>
    </row>
    <row r="20" spans="1:25" s="38" customFormat="1" ht="21.95" customHeight="1" x14ac:dyDescent="0.2">
      <c r="A20" s="186">
        <v>7</v>
      </c>
      <c r="B20" s="180">
        <v>1000</v>
      </c>
      <c r="C20" s="194">
        <v>1613076</v>
      </c>
      <c r="D20" s="182" t="s">
        <v>29</v>
      </c>
      <c r="E20" s="71">
        <v>111</v>
      </c>
      <c r="F20" s="72" t="s">
        <v>19</v>
      </c>
      <c r="G20" s="12">
        <v>2400000</v>
      </c>
      <c r="H20" s="12">
        <v>2400000</v>
      </c>
      <c r="I20" s="12">
        <v>2400000</v>
      </c>
      <c r="J20" s="98">
        <v>2400000</v>
      </c>
      <c r="K20" s="98">
        <v>2400000</v>
      </c>
      <c r="L20" s="98">
        <v>2400000</v>
      </c>
      <c r="M20" s="106">
        <v>2400000</v>
      </c>
      <c r="N20" s="106">
        <v>2400000</v>
      </c>
      <c r="O20" s="106">
        <v>2400000</v>
      </c>
      <c r="P20" s="98">
        <v>2400000</v>
      </c>
      <c r="Q20" s="98">
        <v>2400000</v>
      </c>
      <c r="R20" s="98">
        <v>2400000</v>
      </c>
      <c r="S20" s="116">
        <f t="shared" si="1"/>
        <v>28800000</v>
      </c>
      <c r="T20" s="11">
        <f t="shared" si="0"/>
        <v>2400000</v>
      </c>
      <c r="U20" s="184">
        <f>SUM(S20:T21)</f>
        <v>39000000</v>
      </c>
      <c r="W20" s="39"/>
    </row>
    <row r="21" spans="1:25" s="25" customFormat="1" ht="21.95" customHeight="1" thickBot="1" x14ac:dyDescent="0.25">
      <c r="A21" s="187"/>
      <c r="B21" s="181"/>
      <c r="C21" s="195"/>
      <c r="D21" s="183"/>
      <c r="E21" s="73">
        <v>133</v>
      </c>
      <c r="F21" s="74" t="s">
        <v>21</v>
      </c>
      <c r="G21" s="9">
        <v>600000</v>
      </c>
      <c r="H21" s="9">
        <v>600000</v>
      </c>
      <c r="I21" s="9">
        <v>600000</v>
      </c>
      <c r="J21" s="99">
        <v>600000</v>
      </c>
      <c r="K21" s="99">
        <v>600000</v>
      </c>
      <c r="L21" s="99">
        <v>600000</v>
      </c>
      <c r="M21" s="107">
        <v>600000</v>
      </c>
      <c r="N21" s="107">
        <v>600000</v>
      </c>
      <c r="O21" s="107">
        <v>600000</v>
      </c>
      <c r="P21" s="99">
        <v>600000</v>
      </c>
      <c r="Q21" s="99">
        <v>600000</v>
      </c>
      <c r="R21" s="99">
        <v>600000</v>
      </c>
      <c r="S21" s="101">
        <f t="shared" si="1"/>
        <v>7200000</v>
      </c>
      <c r="T21" s="123">
        <f t="shared" si="0"/>
        <v>600000</v>
      </c>
      <c r="U21" s="185"/>
      <c r="W21" s="41"/>
    </row>
    <row r="22" spans="1:25" s="38" customFormat="1" ht="21.95" customHeight="1" x14ac:dyDescent="0.2">
      <c r="A22" s="186">
        <v>8</v>
      </c>
      <c r="B22" s="180">
        <v>1000</v>
      </c>
      <c r="C22" s="194">
        <v>3510960</v>
      </c>
      <c r="D22" s="182" t="s">
        <v>30</v>
      </c>
      <c r="E22" s="71">
        <v>111</v>
      </c>
      <c r="F22" s="72" t="s">
        <v>19</v>
      </c>
      <c r="G22" s="12">
        <v>2000000</v>
      </c>
      <c r="H22" s="12">
        <v>2000000</v>
      </c>
      <c r="I22" s="12">
        <v>2000000</v>
      </c>
      <c r="J22" s="98">
        <v>2000000</v>
      </c>
      <c r="K22" s="98">
        <v>2000000</v>
      </c>
      <c r="L22" s="98">
        <v>2000000</v>
      </c>
      <c r="M22" s="106">
        <v>2000000</v>
      </c>
      <c r="N22" s="106">
        <v>2000000</v>
      </c>
      <c r="O22" s="106">
        <v>2000000</v>
      </c>
      <c r="P22" s="98">
        <v>2000000</v>
      </c>
      <c r="Q22" s="98">
        <v>2000000</v>
      </c>
      <c r="R22" s="98">
        <v>2000000</v>
      </c>
      <c r="S22" s="116">
        <f t="shared" si="1"/>
        <v>24000000</v>
      </c>
      <c r="T22" s="11">
        <f t="shared" si="0"/>
        <v>2000000</v>
      </c>
      <c r="U22" s="184">
        <f>SUM(S22:T23)</f>
        <v>35100000</v>
      </c>
      <c r="W22" s="39"/>
    </row>
    <row r="23" spans="1:25" s="25" customFormat="1" ht="21.95" customHeight="1" thickBot="1" x14ac:dyDescent="0.25">
      <c r="A23" s="187"/>
      <c r="B23" s="181"/>
      <c r="C23" s="195"/>
      <c r="D23" s="183"/>
      <c r="E23" s="73">
        <v>133</v>
      </c>
      <c r="F23" s="74" t="s">
        <v>21</v>
      </c>
      <c r="G23" s="9">
        <v>700000</v>
      </c>
      <c r="H23" s="9">
        <v>700000</v>
      </c>
      <c r="I23" s="9">
        <v>700000</v>
      </c>
      <c r="J23" s="99">
        <v>700000</v>
      </c>
      <c r="K23" s="99">
        <v>700000</v>
      </c>
      <c r="L23" s="99">
        <v>700000</v>
      </c>
      <c r="M23" s="107">
        <v>700000</v>
      </c>
      <c r="N23" s="107">
        <v>700000</v>
      </c>
      <c r="O23" s="107">
        <v>700000</v>
      </c>
      <c r="P23" s="99">
        <v>700000</v>
      </c>
      <c r="Q23" s="99">
        <v>700000</v>
      </c>
      <c r="R23" s="99">
        <v>700000</v>
      </c>
      <c r="S23" s="101">
        <f>SUM(G23:R23)</f>
        <v>8400000</v>
      </c>
      <c r="T23" s="123">
        <f t="shared" si="0"/>
        <v>700000</v>
      </c>
      <c r="U23" s="185"/>
      <c r="W23" s="41"/>
    </row>
    <row r="24" spans="1:25" s="38" customFormat="1" ht="21.95" customHeight="1" thickBot="1" x14ac:dyDescent="0.25">
      <c r="A24" s="186">
        <v>9</v>
      </c>
      <c r="B24" s="180">
        <f t="shared" ref="B24:B55" si="2">$B$22</f>
        <v>1000</v>
      </c>
      <c r="C24" s="194">
        <v>3991555</v>
      </c>
      <c r="D24" s="182" t="s">
        <v>31</v>
      </c>
      <c r="E24" s="71">
        <v>111</v>
      </c>
      <c r="F24" s="72" t="s">
        <v>19</v>
      </c>
      <c r="G24" s="12">
        <v>0</v>
      </c>
      <c r="H24" s="12">
        <v>0</v>
      </c>
      <c r="I24" s="12">
        <v>0</v>
      </c>
      <c r="J24" s="98">
        <v>0</v>
      </c>
      <c r="K24" s="98">
        <v>0</v>
      </c>
      <c r="L24" s="98">
        <v>0</v>
      </c>
      <c r="M24" s="106">
        <v>0</v>
      </c>
      <c r="N24" s="106">
        <v>0</v>
      </c>
      <c r="O24" s="106">
        <v>0</v>
      </c>
      <c r="P24" s="98">
        <v>0</v>
      </c>
      <c r="Q24" s="98">
        <v>0</v>
      </c>
      <c r="R24" s="98">
        <v>0</v>
      </c>
      <c r="S24" s="116">
        <f>SUM(G24:R24)</f>
        <v>0</v>
      </c>
      <c r="T24" s="11">
        <f t="shared" si="0"/>
        <v>0</v>
      </c>
      <c r="U24" s="184">
        <f>SUM(S24:T25)</f>
        <v>0</v>
      </c>
      <c r="W24" s="39"/>
    </row>
    <row r="25" spans="1:25" s="25" customFormat="1" ht="21.95" customHeight="1" thickBot="1" x14ac:dyDescent="0.25">
      <c r="A25" s="187"/>
      <c r="B25" s="181"/>
      <c r="C25" s="195"/>
      <c r="D25" s="183"/>
      <c r="E25" s="73">
        <v>133</v>
      </c>
      <c r="F25" s="74" t="s">
        <v>21</v>
      </c>
      <c r="G25" s="9">
        <v>0</v>
      </c>
      <c r="H25" s="9">
        <v>0</v>
      </c>
      <c r="I25" s="9">
        <v>0</v>
      </c>
      <c r="J25" s="99">
        <v>0</v>
      </c>
      <c r="K25" s="99">
        <v>0</v>
      </c>
      <c r="L25" s="99">
        <v>0</v>
      </c>
      <c r="M25" s="107">
        <v>0</v>
      </c>
      <c r="N25" s="107">
        <v>0</v>
      </c>
      <c r="O25" s="107">
        <v>0</v>
      </c>
      <c r="P25" s="99">
        <v>0</v>
      </c>
      <c r="Q25" s="99">
        <v>0</v>
      </c>
      <c r="R25" s="99">
        <v>0</v>
      </c>
      <c r="S25" s="101">
        <f>SUM(G25:R25)</f>
        <v>0</v>
      </c>
      <c r="T25" s="11">
        <f t="shared" si="0"/>
        <v>0</v>
      </c>
      <c r="U25" s="185"/>
      <c r="W25" s="41"/>
    </row>
    <row r="26" spans="1:25" s="47" customFormat="1" ht="34.5" customHeight="1" thickBot="1" x14ac:dyDescent="0.25">
      <c r="A26" s="43">
        <v>10</v>
      </c>
      <c r="B26" s="51">
        <f t="shared" si="2"/>
        <v>1000</v>
      </c>
      <c r="C26" s="51">
        <v>1366898</v>
      </c>
      <c r="D26" s="160" t="s">
        <v>32</v>
      </c>
      <c r="E26" s="75">
        <v>111</v>
      </c>
      <c r="F26" s="76" t="s">
        <v>19</v>
      </c>
      <c r="G26" s="52">
        <v>3400000</v>
      </c>
      <c r="H26" s="52">
        <v>3400000</v>
      </c>
      <c r="I26" s="52">
        <v>3400000</v>
      </c>
      <c r="J26" s="100">
        <v>3400000</v>
      </c>
      <c r="K26" s="100">
        <v>3400000</v>
      </c>
      <c r="L26" s="100">
        <v>3400000</v>
      </c>
      <c r="M26" s="108">
        <v>3400000</v>
      </c>
      <c r="N26" s="108">
        <v>3400000</v>
      </c>
      <c r="O26" s="108">
        <v>3400000</v>
      </c>
      <c r="P26" s="100">
        <v>3400000</v>
      </c>
      <c r="Q26" s="100">
        <v>3400000</v>
      </c>
      <c r="R26" s="100">
        <v>3400000</v>
      </c>
      <c r="S26" s="115">
        <f t="shared" ref="S26:S41" si="3">SUM(G26:R26)</f>
        <v>40800000</v>
      </c>
      <c r="T26" s="11">
        <f t="shared" si="0"/>
        <v>3400000</v>
      </c>
      <c r="U26" s="46">
        <f>SUM(S26:T26)</f>
        <v>44200000</v>
      </c>
      <c r="W26" s="48"/>
    </row>
    <row r="27" spans="1:25" s="38" customFormat="1" ht="21.95" customHeight="1" x14ac:dyDescent="0.2">
      <c r="A27" s="186">
        <v>11</v>
      </c>
      <c r="B27" s="180">
        <f t="shared" si="2"/>
        <v>1000</v>
      </c>
      <c r="C27" s="180">
        <v>3991555</v>
      </c>
      <c r="D27" s="182" t="s">
        <v>88</v>
      </c>
      <c r="E27" s="71">
        <v>111</v>
      </c>
      <c r="F27" s="72" t="s">
        <v>19</v>
      </c>
      <c r="G27" s="53">
        <v>4000000</v>
      </c>
      <c r="H27" s="53">
        <v>4000000</v>
      </c>
      <c r="I27" s="53">
        <v>4000000</v>
      </c>
      <c r="J27" s="98">
        <v>4000000</v>
      </c>
      <c r="K27" s="98">
        <v>4000000</v>
      </c>
      <c r="L27" s="98">
        <v>4000000</v>
      </c>
      <c r="M27" s="106">
        <v>4000000</v>
      </c>
      <c r="N27" s="106">
        <v>4000000</v>
      </c>
      <c r="O27" s="106">
        <v>4000000</v>
      </c>
      <c r="P27" s="98">
        <v>4000000</v>
      </c>
      <c r="Q27" s="98">
        <v>4000000</v>
      </c>
      <c r="R27" s="98">
        <v>4000000</v>
      </c>
      <c r="S27" s="116">
        <f t="shared" si="3"/>
        <v>48000000</v>
      </c>
      <c r="T27" s="11">
        <f t="shared" si="0"/>
        <v>4000000</v>
      </c>
      <c r="U27" s="184">
        <f>SUM(S27:T28)</f>
        <v>65000000</v>
      </c>
      <c r="W27" s="39"/>
    </row>
    <row r="28" spans="1:25" s="25" customFormat="1" ht="21.95" customHeight="1" thickBot="1" x14ac:dyDescent="0.25">
      <c r="A28" s="187"/>
      <c r="B28" s="181"/>
      <c r="C28" s="181"/>
      <c r="D28" s="183"/>
      <c r="E28" s="73">
        <v>133</v>
      </c>
      <c r="F28" s="74" t="s">
        <v>21</v>
      </c>
      <c r="G28" s="9">
        <v>1000000</v>
      </c>
      <c r="H28" s="9">
        <v>1000000</v>
      </c>
      <c r="I28" s="9">
        <v>1000000</v>
      </c>
      <c r="J28" s="99">
        <v>1000000</v>
      </c>
      <c r="K28" s="99">
        <v>1000000</v>
      </c>
      <c r="L28" s="99">
        <v>1000000</v>
      </c>
      <c r="M28" s="107">
        <v>1000000</v>
      </c>
      <c r="N28" s="107">
        <v>1000000</v>
      </c>
      <c r="O28" s="107">
        <v>1000000</v>
      </c>
      <c r="P28" s="99">
        <v>1000000</v>
      </c>
      <c r="Q28" s="99">
        <v>1000000</v>
      </c>
      <c r="R28" s="99">
        <v>1000000</v>
      </c>
      <c r="S28" s="101">
        <f t="shared" si="3"/>
        <v>12000000</v>
      </c>
      <c r="T28" s="123">
        <f t="shared" si="0"/>
        <v>1000000</v>
      </c>
      <c r="U28" s="185"/>
      <c r="W28" s="41"/>
    </row>
    <row r="29" spans="1:25" s="38" customFormat="1" ht="21.95" customHeight="1" x14ac:dyDescent="0.2">
      <c r="A29" s="186">
        <v>12</v>
      </c>
      <c r="B29" s="180">
        <f t="shared" si="2"/>
        <v>1000</v>
      </c>
      <c r="C29" s="180">
        <v>3523729</v>
      </c>
      <c r="D29" s="182" t="s">
        <v>87</v>
      </c>
      <c r="E29" s="71">
        <v>111</v>
      </c>
      <c r="F29" s="72" t="s">
        <v>19</v>
      </c>
      <c r="G29" s="53">
        <v>2500000</v>
      </c>
      <c r="H29" s="53">
        <v>2500000</v>
      </c>
      <c r="I29" s="53">
        <v>2500000</v>
      </c>
      <c r="J29" s="98">
        <v>2500000</v>
      </c>
      <c r="K29" s="98">
        <v>2500000</v>
      </c>
      <c r="L29" s="98">
        <v>2500000</v>
      </c>
      <c r="M29" s="106">
        <v>2500000</v>
      </c>
      <c r="N29" s="106">
        <v>2500000</v>
      </c>
      <c r="O29" s="106">
        <v>2500000</v>
      </c>
      <c r="P29" s="98">
        <v>2500000</v>
      </c>
      <c r="Q29" s="98">
        <v>2500000</v>
      </c>
      <c r="R29" s="98">
        <v>2500000</v>
      </c>
      <c r="S29" s="116">
        <f t="shared" si="3"/>
        <v>30000000</v>
      </c>
      <c r="T29" s="11">
        <f t="shared" si="0"/>
        <v>2500000</v>
      </c>
      <c r="U29" s="184">
        <f>SUM(S29:T30)</f>
        <v>39000000</v>
      </c>
      <c r="W29" s="39"/>
    </row>
    <row r="30" spans="1:25" s="25" customFormat="1" ht="21.95" customHeight="1" thickBot="1" x14ac:dyDescent="0.25">
      <c r="A30" s="187"/>
      <c r="B30" s="181"/>
      <c r="C30" s="181"/>
      <c r="D30" s="183"/>
      <c r="E30" s="73">
        <v>133</v>
      </c>
      <c r="F30" s="74" t="s">
        <v>21</v>
      </c>
      <c r="G30" s="9">
        <v>500000</v>
      </c>
      <c r="H30" s="9">
        <v>500000</v>
      </c>
      <c r="I30" s="9">
        <v>500000</v>
      </c>
      <c r="J30" s="99">
        <v>500000</v>
      </c>
      <c r="K30" s="99">
        <v>500000</v>
      </c>
      <c r="L30" s="99">
        <v>500000</v>
      </c>
      <c r="M30" s="107">
        <v>500000</v>
      </c>
      <c r="N30" s="107">
        <v>500000</v>
      </c>
      <c r="O30" s="107">
        <v>500000</v>
      </c>
      <c r="P30" s="99">
        <v>500000</v>
      </c>
      <c r="Q30" s="99">
        <v>500000</v>
      </c>
      <c r="R30" s="99">
        <v>500000</v>
      </c>
      <c r="S30" s="101">
        <f t="shared" si="3"/>
        <v>6000000</v>
      </c>
      <c r="T30" s="123">
        <f t="shared" si="0"/>
        <v>500000</v>
      </c>
      <c r="U30" s="185"/>
      <c r="W30" s="41"/>
    </row>
    <row r="31" spans="1:25" s="38" customFormat="1" ht="21.95" customHeight="1" x14ac:dyDescent="0.2">
      <c r="A31" s="200">
        <v>13</v>
      </c>
      <c r="B31" s="202">
        <f t="shared" si="2"/>
        <v>1000</v>
      </c>
      <c r="C31" s="202">
        <v>1397050</v>
      </c>
      <c r="D31" s="204" t="s">
        <v>33</v>
      </c>
      <c r="E31" s="71">
        <v>112</v>
      </c>
      <c r="F31" s="72" t="s">
        <v>61</v>
      </c>
      <c r="G31" s="12">
        <v>2300000</v>
      </c>
      <c r="H31" s="12">
        <v>2300000</v>
      </c>
      <c r="I31" s="12">
        <v>2300000</v>
      </c>
      <c r="J31" s="98">
        <v>2300000</v>
      </c>
      <c r="K31" s="98">
        <v>2300000</v>
      </c>
      <c r="L31" s="98">
        <v>2300000</v>
      </c>
      <c r="M31" s="106">
        <v>2300000</v>
      </c>
      <c r="N31" s="106">
        <v>2300000</v>
      </c>
      <c r="O31" s="106">
        <v>2300000</v>
      </c>
      <c r="P31" s="98">
        <v>2300000</v>
      </c>
      <c r="Q31" s="98">
        <v>2300000</v>
      </c>
      <c r="R31" s="98">
        <v>2300000</v>
      </c>
      <c r="S31" s="116">
        <f t="shared" si="3"/>
        <v>27600000</v>
      </c>
      <c r="T31" s="11">
        <f t="shared" si="0"/>
        <v>2300000</v>
      </c>
      <c r="U31" s="184">
        <f>SUM(S31:T32)</f>
        <v>44200000</v>
      </c>
      <c r="W31" s="39"/>
    </row>
    <row r="32" spans="1:25" s="25" customFormat="1" ht="21.95" customHeight="1" thickBot="1" x14ac:dyDescent="0.25">
      <c r="A32" s="201"/>
      <c r="B32" s="203"/>
      <c r="C32" s="203"/>
      <c r="D32" s="205"/>
      <c r="E32" s="73">
        <v>113</v>
      </c>
      <c r="F32" s="74" t="s">
        <v>20</v>
      </c>
      <c r="G32" s="9">
        <v>1100000</v>
      </c>
      <c r="H32" s="9">
        <v>1100000</v>
      </c>
      <c r="I32" s="9">
        <v>1100000</v>
      </c>
      <c r="J32" s="99">
        <v>1100000</v>
      </c>
      <c r="K32" s="99">
        <v>1100000</v>
      </c>
      <c r="L32" s="99">
        <v>1100000</v>
      </c>
      <c r="M32" s="107">
        <v>1100000</v>
      </c>
      <c r="N32" s="107">
        <v>1100000</v>
      </c>
      <c r="O32" s="107">
        <v>1100000</v>
      </c>
      <c r="P32" s="99">
        <v>1100000</v>
      </c>
      <c r="Q32" s="99">
        <v>1100000</v>
      </c>
      <c r="R32" s="99">
        <v>1100000</v>
      </c>
      <c r="S32" s="101">
        <f t="shared" si="3"/>
        <v>13200000</v>
      </c>
      <c r="T32" s="123">
        <f t="shared" si="0"/>
        <v>1100000</v>
      </c>
      <c r="U32" s="185"/>
      <c r="W32" s="41"/>
    </row>
    <row r="33" spans="1:23" s="38" customFormat="1" ht="21.95" customHeight="1" x14ac:dyDescent="0.2">
      <c r="A33" s="186">
        <v>14</v>
      </c>
      <c r="B33" s="180">
        <f t="shared" si="2"/>
        <v>1000</v>
      </c>
      <c r="C33" s="194">
        <v>3628195</v>
      </c>
      <c r="D33" s="182" t="s">
        <v>57</v>
      </c>
      <c r="E33" s="71">
        <v>112</v>
      </c>
      <c r="F33" s="72" t="s">
        <v>61</v>
      </c>
      <c r="G33" s="12">
        <v>2300000</v>
      </c>
      <c r="H33" s="12">
        <v>2300000</v>
      </c>
      <c r="I33" s="12">
        <v>2300000</v>
      </c>
      <c r="J33" s="98">
        <v>2300000</v>
      </c>
      <c r="K33" s="98">
        <v>2300000</v>
      </c>
      <c r="L33" s="98">
        <v>2300000</v>
      </c>
      <c r="M33" s="106">
        <v>2300000</v>
      </c>
      <c r="N33" s="106">
        <v>2300000</v>
      </c>
      <c r="O33" s="106">
        <v>2300000</v>
      </c>
      <c r="P33" s="98">
        <v>2300000</v>
      </c>
      <c r="Q33" s="98">
        <v>2300000</v>
      </c>
      <c r="R33" s="98">
        <v>2300000</v>
      </c>
      <c r="S33" s="116">
        <f t="shared" si="3"/>
        <v>27600000</v>
      </c>
      <c r="T33" s="11">
        <f t="shared" si="0"/>
        <v>2300000</v>
      </c>
      <c r="U33" s="184">
        <f>SUM(S33:T34)</f>
        <v>44200000</v>
      </c>
      <c r="W33" s="39"/>
    </row>
    <row r="34" spans="1:23" s="25" customFormat="1" ht="21.95" customHeight="1" thickBot="1" x14ac:dyDescent="0.25">
      <c r="A34" s="187"/>
      <c r="B34" s="181"/>
      <c r="C34" s="195"/>
      <c r="D34" s="183"/>
      <c r="E34" s="73">
        <v>113</v>
      </c>
      <c r="F34" s="74" t="s">
        <v>20</v>
      </c>
      <c r="G34" s="9">
        <v>1100000</v>
      </c>
      <c r="H34" s="9">
        <v>1100000</v>
      </c>
      <c r="I34" s="9">
        <v>1100000</v>
      </c>
      <c r="J34" s="99">
        <v>1100000</v>
      </c>
      <c r="K34" s="99">
        <v>1100000</v>
      </c>
      <c r="L34" s="99">
        <v>1100000</v>
      </c>
      <c r="M34" s="107">
        <v>1100000</v>
      </c>
      <c r="N34" s="107">
        <v>1100000</v>
      </c>
      <c r="O34" s="107">
        <v>1100000</v>
      </c>
      <c r="P34" s="99">
        <v>1100000</v>
      </c>
      <c r="Q34" s="99">
        <v>1100000</v>
      </c>
      <c r="R34" s="99">
        <v>1100000</v>
      </c>
      <c r="S34" s="101">
        <f t="shared" si="3"/>
        <v>13200000</v>
      </c>
      <c r="T34" s="123">
        <f t="shared" si="0"/>
        <v>1100000</v>
      </c>
      <c r="U34" s="185"/>
      <c r="W34" s="41"/>
    </row>
    <row r="35" spans="1:23" s="38" customFormat="1" ht="21.95" customHeight="1" x14ac:dyDescent="0.2">
      <c r="A35" s="186">
        <v>15</v>
      </c>
      <c r="B35" s="180">
        <f t="shared" si="2"/>
        <v>1000</v>
      </c>
      <c r="C35" s="194">
        <f>[2]MUNI_CAP_MIRANDA_AGOSTO!$G$31</f>
        <v>4740398</v>
      </c>
      <c r="D35" s="182" t="s">
        <v>60</v>
      </c>
      <c r="E35" s="71">
        <v>112</v>
      </c>
      <c r="F35" s="72" t="s">
        <v>61</v>
      </c>
      <c r="G35" s="12">
        <v>2300000</v>
      </c>
      <c r="H35" s="12">
        <v>2300000</v>
      </c>
      <c r="I35" s="12">
        <v>2300000</v>
      </c>
      <c r="J35" s="98">
        <v>2300000</v>
      </c>
      <c r="K35" s="98">
        <v>2300000</v>
      </c>
      <c r="L35" s="98">
        <v>2300000</v>
      </c>
      <c r="M35" s="106">
        <v>2300000</v>
      </c>
      <c r="N35" s="106">
        <v>2300000</v>
      </c>
      <c r="O35" s="106">
        <v>2300000</v>
      </c>
      <c r="P35" s="98">
        <v>2300000</v>
      </c>
      <c r="Q35" s="98">
        <v>2300000</v>
      </c>
      <c r="R35" s="98">
        <v>2300000</v>
      </c>
      <c r="S35" s="116">
        <f t="shared" si="3"/>
        <v>27600000</v>
      </c>
      <c r="T35" s="11">
        <f t="shared" si="0"/>
        <v>2300000</v>
      </c>
      <c r="U35" s="184">
        <f>SUM(S35:T36)</f>
        <v>44200000</v>
      </c>
      <c r="W35" s="39"/>
    </row>
    <row r="36" spans="1:23" s="25" customFormat="1" ht="21.95" customHeight="1" thickBot="1" x14ac:dyDescent="0.25">
      <c r="A36" s="187"/>
      <c r="B36" s="181"/>
      <c r="C36" s="195"/>
      <c r="D36" s="183"/>
      <c r="E36" s="73">
        <v>113</v>
      </c>
      <c r="F36" s="74" t="s">
        <v>20</v>
      </c>
      <c r="G36" s="9">
        <v>1100000</v>
      </c>
      <c r="H36" s="9">
        <v>1100000</v>
      </c>
      <c r="I36" s="9">
        <v>1100000</v>
      </c>
      <c r="J36" s="99">
        <v>1100000</v>
      </c>
      <c r="K36" s="99">
        <v>1100000</v>
      </c>
      <c r="L36" s="99">
        <v>1100000</v>
      </c>
      <c r="M36" s="107">
        <v>1100000</v>
      </c>
      <c r="N36" s="107">
        <v>1100000</v>
      </c>
      <c r="O36" s="107">
        <v>1100000</v>
      </c>
      <c r="P36" s="99">
        <v>1100000</v>
      </c>
      <c r="Q36" s="99">
        <v>1100000</v>
      </c>
      <c r="R36" s="99">
        <v>1100000</v>
      </c>
      <c r="S36" s="101">
        <f t="shared" si="3"/>
        <v>13200000</v>
      </c>
      <c r="T36" s="123">
        <f t="shared" si="0"/>
        <v>1100000</v>
      </c>
      <c r="U36" s="185"/>
      <c r="W36" s="41"/>
    </row>
    <row r="37" spans="1:23" s="38" customFormat="1" ht="21.95" customHeight="1" x14ac:dyDescent="0.2">
      <c r="A37" s="186">
        <v>16</v>
      </c>
      <c r="B37" s="180">
        <f t="shared" si="2"/>
        <v>1000</v>
      </c>
      <c r="C37" s="206">
        <v>1810398</v>
      </c>
      <c r="D37" s="182" t="s">
        <v>34</v>
      </c>
      <c r="E37" s="71">
        <v>113</v>
      </c>
      <c r="F37" s="72" t="s">
        <v>61</v>
      </c>
      <c r="G37" s="12">
        <v>2300000</v>
      </c>
      <c r="H37" s="12">
        <v>2300000</v>
      </c>
      <c r="I37" s="12">
        <v>2300000</v>
      </c>
      <c r="J37" s="98">
        <v>2300000</v>
      </c>
      <c r="K37" s="98">
        <v>2300000</v>
      </c>
      <c r="L37" s="98">
        <v>2300000</v>
      </c>
      <c r="M37" s="106">
        <v>2300000</v>
      </c>
      <c r="N37" s="106">
        <v>2300000</v>
      </c>
      <c r="O37" s="106">
        <v>2300000</v>
      </c>
      <c r="P37" s="98">
        <v>2300000</v>
      </c>
      <c r="Q37" s="98">
        <v>2300000</v>
      </c>
      <c r="R37" s="98">
        <v>2300000</v>
      </c>
      <c r="S37" s="116">
        <f t="shared" si="3"/>
        <v>27600000</v>
      </c>
      <c r="T37" s="11">
        <f t="shared" si="0"/>
        <v>2300000</v>
      </c>
      <c r="U37" s="184">
        <f>SUM(S37:T38)</f>
        <v>44200000</v>
      </c>
      <c r="W37" s="39"/>
    </row>
    <row r="38" spans="1:23" s="25" customFormat="1" ht="21.95" customHeight="1" thickBot="1" x14ac:dyDescent="0.25">
      <c r="A38" s="187"/>
      <c r="B38" s="181"/>
      <c r="C38" s="207"/>
      <c r="D38" s="183"/>
      <c r="E38" s="73">
        <v>113</v>
      </c>
      <c r="F38" s="74" t="s">
        <v>20</v>
      </c>
      <c r="G38" s="9">
        <v>1100000</v>
      </c>
      <c r="H38" s="9">
        <v>1100000</v>
      </c>
      <c r="I38" s="9">
        <v>1100000</v>
      </c>
      <c r="J38" s="99">
        <v>1100000</v>
      </c>
      <c r="K38" s="99">
        <v>1100000</v>
      </c>
      <c r="L38" s="99">
        <v>1100000</v>
      </c>
      <c r="M38" s="107">
        <v>1100000</v>
      </c>
      <c r="N38" s="107">
        <v>1100000</v>
      </c>
      <c r="O38" s="107">
        <v>1100000</v>
      </c>
      <c r="P38" s="99">
        <v>1100000</v>
      </c>
      <c r="Q38" s="99">
        <v>1100000</v>
      </c>
      <c r="R38" s="99">
        <v>1100000</v>
      </c>
      <c r="S38" s="101">
        <f t="shared" si="3"/>
        <v>13200000</v>
      </c>
      <c r="T38" s="123">
        <f t="shared" si="0"/>
        <v>1100000</v>
      </c>
      <c r="U38" s="185"/>
      <c r="W38" s="41"/>
    </row>
    <row r="39" spans="1:23" s="38" customFormat="1" ht="21.95" customHeight="1" x14ac:dyDescent="0.2">
      <c r="A39" s="186">
        <v>17</v>
      </c>
      <c r="B39" s="180">
        <f t="shared" si="2"/>
        <v>1000</v>
      </c>
      <c r="C39" s="206">
        <v>1564448</v>
      </c>
      <c r="D39" s="182" t="s">
        <v>35</v>
      </c>
      <c r="E39" s="71">
        <v>112</v>
      </c>
      <c r="F39" s="72" t="s">
        <v>61</v>
      </c>
      <c r="G39" s="12">
        <v>2300000</v>
      </c>
      <c r="H39" s="12">
        <v>2300000</v>
      </c>
      <c r="I39" s="12">
        <v>2300000</v>
      </c>
      <c r="J39" s="98">
        <v>2300000</v>
      </c>
      <c r="K39" s="98">
        <v>2300000</v>
      </c>
      <c r="L39" s="98">
        <v>2300000</v>
      </c>
      <c r="M39" s="106">
        <v>2300000</v>
      </c>
      <c r="N39" s="106">
        <v>2300000</v>
      </c>
      <c r="O39" s="106">
        <v>2300000</v>
      </c>
      <c r="P39" s="98">
        <v>2300000</v>
      </c>
      <c r="Q39" s="98">
        <v>2300000</v>
      </c>
      <c r="R39" s="98">
        <v>2300000</v>
      </c>
      <c r="S39" s="116">
        <f t="shared" si="3"/>
        <v>27600000</v>
      </c>
      <c r="T39" s="11">
        <f t="shared" si="0"/>
        <v>2300000</v>
      </c>
      <c r="U39" s="184">
        <f>SUM(S39:T40)</f>
        <v>44200000</v>
      </c>
      <c r="W39" s="39"/>
    </row>
    <row r="40" spans="1:23" s="25" customFormat="1" ht="21.95" customHeight="1" thickBot="1" x14ac:dyDescent="0.25">
      <c r="A40" s="187"/>
      <c r="B40" s="181"/>
      <c r="C40" s="207"/>
      <c r="D40" s="183"/>
      <c r="E40" s="73">
        <v>113</v>
      </c>
      <c r="F40" s="74" t="s">
        <v>20</v>
      </c>
      <c r="G40" s="9">
        <v>1100000</v>
      </c>
      <c r="H40" s="9">
        <v>1100000</v>
      </c>
      <c r="I40" s="9">
        <v>1100000</v>
      </c>
      <c r="J40" s="99">
        <v>1100000</v>
      </c>
      <c r="K40" s="99">
        <v>1100000</v>
      </c>
      <c r="L40" s="99">
        <v>1100000</v>
      </c>
      <c r="M40" s="107">
        <v>1100000</v>
      </c>
      <c r="N40" s="107">
        <v>1100000</v>
      </c>
      <c r="O40" s="107">
        <v>1100000</v>
      </c>
      <c r="P40" s="99">
        <v>1100000</v>
      </c>
      <c r="Q40" s="99">
        <v>1100000</v>
      </c>
      <c r="R40" s="99">
        <v>1100000</v>
      </c>
      <c r="S40" s="101">
        <f t="shared" si="3"/>
        <v>13200000</v>
      </c>
      <c r="T40" s="123">
        <f t="shared" si="0"/>
        <v>1100000</v>
      </c>
      <c r="U40" s="185"/>
      <c r="W40" s="41"/>
    </row>
    <row r="41" spans="1:23" s="38" customFormat="1" ht="21.95" customHeight="1" x14ac:dyDescent="0.2">
      <c r="A41" s="186">
        <v>18</v>
      </c>
      <c r="B41" s="194">
        <f t="shared" si="2"/>
        <v>1000</v>
      </c>
      <c r="C41" s="194">
        <v>2662778</v>
      </c>
      <c r="D41" s="182" t="s">
        <v>72</v>
      </c>
      <c r="E41" s="71">
        <v>112</v>
      </c>
      <c r="F41" s="72" t="s">
        <v>61</v>
      </c>
      <c r="G41" s="12">
        <v>2300000</v>
      </c>
      <c r="H41" s="12">
        <v>2300000</v>
      </c>
      <c r="I41" s="12">
        <v>2300000</v>
      </c>
      <c r="J41" s="98">
        <v>2300000</v>
      </c>
      <c r="K41" s="98">
        <v>2300000</v>
      </c>
      <c r="L41" s="98">
        <v>2300000</v>
      </c>
      <c r="M41" s="106">
        <v>2300000</v>
      </c>
      <c r="N41" s="106">
        <v>2300000</v>
      </c>
      <c r="O41" s="106">
        <v>2300000</v>
      </c>
      <c r="P41" s="98">
        <v>2300000</v>
      </c>
      <c r="Q41" s="98">
        <v>2300000</v>
      </c>
      <c r="R41" s="98">
        <v>2300000</v>
      </c>
      <c r="S41" s="116">
        <f t="shared" si="3"/>
        <v>27600000</v>
      </c>
      <c r="T41" s="11">
        <f t="shared" si="0"/>
        <v>2300000</v>
      </c>
      <c r="U41" s="184">
        <f>SUM(S41:T42)</f>
        <v>44200000</v>
      </c>
      <c r="W41" s="39"/>
    </row>
    <row r="42" spans="1:23" s="25" customFormat="1" ht="21.95" customHeight="1" thickBot="1" x14ac:dyDescent="0.25">
      <c r="A42" s="187"/>
      <c r="B42" s="195"/>
      <c r="C42" s="195"/>
      <c r="D42" s="183"/>
      <c r="E42" s="73">
        <v>113</v>
      </c>
      <c r="F42" s="74" t="s">
        <v>20</v>
      </c>
      <c r="G42" s="9">
        <v>1100000</v>
      </c>
      <c r="H42" s="9">
        <v>1100000</v>
      </c>
      <c r="I42" s="9">
        <v>1100000</v>
      </c>
      <c r="J42" s="99">
        <v>1100000</v>
      </c>
      <c r="K42" s="99">
        <v>1100000</v>
      </c>
      <c r="L42" s="99">
        <v>1100000</v>
      </c>
      <c r="M42" s="107">
        <v>1100000</v>
      </c>
      <c r="N42" s="107">
        <v>1100000</v>
      </c>
      <c r="O42" s="107">
        <v>1100000</v>
      </c>
      <c r="P42" s="99">
        <v>1100000</v>
      </c>
      <c r="Q42" s="99">
        <v>1100000</v>
      </c>
      <c r="R42" s="99">
        <v>1100000</v>
      </c>
      <c r="S42" s="101">
        <f>SUM(G42:R42)</f>
        <v>13200000</v>
      </c>
      <c r="T42" s="123">
        <f t="shared" ref="T42:T73" si="4">S42/12</f>
        <v>1100000</v>
      </c>
      <c r="U42" s="185"/>
      <c r="W42" s="41"/>
    </row>
    <row r="43" spans="1:23" s="38" customFormat="1" ht="21.95" customHeight="1" x14ac:dyDescent="0.2">
      <c r="A43" s="186">
        <v>19</v>
      </c>
      <c r="B43" s="194">
        <f t="shared" si="2"/>
        <v>1000</v>
      </c>
      <c r="C43" s="194">
        <v>1646039</v>
      </c>
      <c r="D43" s="182" t="s">
        <v>73</v>
      </c>
      <c r="E43" s="71">
        <v>112</v>
      </c>
      <c r="F43" s="72" t="s">
        <v>61</v>
      </c>
      <c r="G43" s="12">
        <v>2300000</v>
      </c>
      <c r="H43" s="12">
        <v>2300000</v>
      </c>
      <c r="I43" s="12">
        <v>2300000</v>
      </c>
      <c r="J43" s="98">
        <v>2300000</v>
      </c>
      <c r="K43" s="98">
        <v>2300000</v>
      </c>
      <c r="L43" s="98">
        <v>2300000</v>
      </c>
      <c r="M43" s="106">
        <v>2300000</v>
      </c>
      <c r="N43" s="106">
        <v>2300000</v>
      </c>
      <c r="O43" s="106">
        <v>2300000</v>
      </c>
      <c r="P43" s="98">
        <v>2300000</v>
      </c>
      <c r="Q43" s="98">
        <v>2300000</v>
      </c>
      <c r="R43" s="98">
        <v>2300000</v>
      </c>
      <c r="S43" s="116">
        <f t="shared" ref="S43" si="5">SUM(G43:R43)</f>
        <v>27600000</v>
      </c>
      <c r="T43" s="11">
        <f t="shared" si="4"/>
        <v>2300000</v>
      </c>
      <c r="U43" s="184">
        <f>SUM(S43:T44)</f>
        <v>44200000</v>
      </c>
      <c r="W43" s="39"/>
    </row>
    <row r="44" spans="1:23" s="25" customFormat="1" ht="21.95" customHeight="1" thickBot="1" x14ac:dyDescent="0.25">
      <c r="A44" s="187"/>
      <c r="B44" s="195"/>
      <c r="C44" s="195"/>
      <c r="D44" s="183"/>
      <c r="E44" s="73">
        <v>113</v>
      </c>
      <c r="F44" s="74" t="s">
        <v>20</v>
      </c>
      <c r="G44" s="9">
        <v>1100000</v>
      </c>
      <c r="H44" s="9">
        <v>1100000</v>
      </c>
      <c r="I44" s="9">
        <v>1100000</v>
      </c>
      <c r="J44" s="99">
        <v>1100000</v>
      </c>
      <c r="K44" s="99">
        <v>1100000</v>
      </c>
      <c r="L44" s="99">
        <v>1100000</v>
      </c>
      <c r="M44" s="107">
        <v>1100000</v>
      </c>
      <c r="N44" s="107">
        <v>1100000</v>
      </c>
      <c r="O44" s="107">
        <v>1100000</v>
      </c>
      <c r="P44" s="99">
        <v>1100000</v>
      </c>
      <c r="Q44" s="99">
        <v>1100000</v>
      </c>
      <c r="R44" s="99">
        <v>1100000</v>
      </c>
      <c r="S44" s="101">
        <f>SUM(G44:R44)</f>
        <v>13200000</v>
      </c>
      <c r="T44" s="123">
        <f t="shared" si="4"/>
        <v>1100000</v>
      </c>
      <c r="U44" s="185"/>
      <c r="W44" s="41"/>
    </row>
    <row r="45" spans="1:23" s="38" customFormat="1" ht="21.95" customHeight="1" x14ac:dyDescent="0.2">
      <c r="A45" s="186">
        <v>20</v>
      </c>
      <c r="B45" s="194">
        <f t="shared" si="2"/>
        <v>1000</v>
      </c>
      <c r="C45" s="194">
        <v>3824621</v>
      </c>
      <c r="D45" s="182" t="s">
        <v>74</v>
      </c>
      <c r="E45" s="71">
        <v>112</v>
      </c>
      <c r="F45" s="72" t="s">
        <v>61</v>
      </c>
      <c r="G45" s="12">
        <v>2300000</v>
      </c>
      <c r="H45" s="12">
        <v>2300000</v>
      </c>
      <c r="I45" s="12">
        <v>2300000</v>
      </c>
      <c r="J45" s="98">
        <v>2300000</v>
      </c>
      <c r="K45" s="98">
        <v>2300000</v>
      </c>
      <c r="L45" s="98">
        <v>2300000</v>
      </c>
      <c r="M45" s="106">
        <v>2300000</v>
      </c>
      <c r="N45" s="106">
        <v>2300000</v>
      </c>
      <c r="O45" s="106">
        <v>2300000</v>
      </c>
      <c r="P45" s="98">
        <v>2300000</v>
      </c>
      <c r="Q45" s="98">
        <v>2300000</v>
      </c>
      <c r="R45" s="98">
        <v>2300000</v>
      </c>
      <c r="S45" s="116">
        <f t="shared" ref="S45" si="6">SUM(G45:R45)</f>
        <v>27600000</v>
      </c>
      <c r="T45" s="11">
        <f t="shared" si="4"/>
        <v>2300000</v>
      </c>
      <c r="U45" s="184">
        <f>SUM(S45:T46)</f>
        <v>44200000</v>
      </c>
      <c r="W45" s="39"/>
    </row>
    <row r="46" spans="1:23" s="25" customFormat="1" ht="21.95" customHeight="1" thickBot="1" x14ac:dyDescent="0.25">
      <c r="A46" s="187"/>
      <c r="B46" s="195"/>
      <c r="C46" s="195"/>
      <c r="D46" s="183"/>
      <c r="E46" s="73">
        <v>113</v>
      </c>
      <c r="F46" s="74" t="s">
        <v>20</v>
      </c>
      <c r="G46" s="9">
        <v>1100000</v>
      </c>
      <c r="H46" s="9">
        <v>1100000</v>
      </c>
      <c r="I46" s="9">
        <v>1100000</v>
      </c>
      <c r="J46" s="99">
        <v>1100000</v>
      </c>
      <c r="K46" s="99">
        <v>1100000</v>
      </c>
      <c r="L46" s="99">
        <v>1100000</v>
      </c>
      <c r="M46" s="107">
        <v>1100000</v>
      </c>
      <c r="N46" s="107">
        <v>1100000</v>
      </c>
      <c r="O46" s="107">
        <v>1100000</v>
      </c>
      <c r="P46" s="99">
        <v>1100000</v>
      </c>
      <c r="Q46" s="99">
        <v>1100000</v>
      </c>
      <c r="R46" s="99">
        <v>1100000</v>
      </c>
      <c r="S46" s="101">
        <f>SUM(G46:R46)</f>
        <v>13200000</v>
      </c>
      <c r="T46" s="124">
        <f t="shared" si="4"/>
        <v>1100000</v>
      </c>
      <c r="U46" s="185"/>
      <c r="W46" s="41"/>
    </row>
    <row r="47" spans="1:23" s="38" customFormat="1" ht="21.95" customHeight="1" thickBot="1" x14ac:dyDescent="0.25">
      <c r="A47" s="186">
        <v>21</v>
      </c>
      <c r="B47" s="194">
        <f t="shared" si="2"/>
        <v>1000</v>
      </c>
      <c r="C47" s="194">
        <v>4754619</v>
      </c>
      <c r="D47" s="182" t="s">
        <v>75</v>
      </c>
      <c r="E47" s="71">
        <v>112</v>
      </c>
      <c r="F47" s="72" t="s">
        <v>61</v>
      </c>
      <c r="G47" s="12">
        <v>2300000</v>
      </c>
      <c r="H47" s="12">
        <v>2300000</v>
      </c>
      <c r="I47" s="12">
        <v>2300000</v>
      </c>
      <c r="J47" s="98">
        <v>2300000</v>
      </c>
      <c r="K47" s="98">
        <v>2300000</v>
      </c>
      <c r="L47" s="98">
        <v>2300000</v>
      </c>
      <c r="M47" s="106">
        <v>2300000</v>
      </c>
      <c r="N47" s="106">
        <v>2300000</v>
      </c>
      <c r="O47" s="106">
        <v>2300000</v>
      </c>
      <c r="P47" s="98">
        <v>2300000</v>
      </c>
      <c r="Q47" s="98">
        <v>2300000</v>
      </c>
      <c r="R47" s="98">
        <v>2300000</v>
      </c>
      <c r="S47" s="116">
        <f t="shared" ref="S47" si="7">SUM(G47:R47)</f>
        <v>27600000</v>
      </c>
      <c r="T47" s="123">
        <f t="shared" si="4"/>
        <v>2300000</v>
      </c>
      <c r="U47" s="184">
        <f>SUM(S47:T48)</f>
        <v>44200000</v>
      </c>
      <c r="W47" s="39"/>
    </row>
    <row r="48" spans="1:23" s="25" customFormat="1" ht="21.95" customHeight="1" thickBot="1" x14ac:dyDescent="0.25">
      <c r="A48" s="187"/>
      <c r="B48" s="195"/>
      <c r="C48" s="195"/>
      <c r="D48" s="183"/>
      <c r="E48" s="73">
        <v>113</v>
      </c>
      <c r="F48" s="74" t="s">
        <v>20</v>
      </c>
      <c r="G48" s="9">
        <v>1100000</v>
      </c>
      <c r="H48" s="9">
        <v>1100000</v>
      </c>
      <c r="I48" s="9">
        <v>1100000</v>
      </c>
      <c r="J48" s="99">
        <v>1100000</v>
      </c>
      <c r="K48" s="99">
        <v>1100000</v>
      </c>
      <c r="L48" s="99">
        <v>1100000</v>
      </c>
      <c r="M48" s="107">
        <v>1100000</v>
      </c>
      <c r="N48" s="107">
        <v>1100000</v>
      </c>
      <c r="O48" s="107">
        <v>1100000</v>
      </c>
      <c r="P48" s="99">
        <v>1100000</v>
      </c>
      <c r="Q48" s="99">
        <v>1100000</v>
      </c>
      <c r="R48" s="99">
        <v>1100000</v>
      </c>
      <c r="S48" s="101">
        <f>SUM(G48:R48)</f>
        <v>13200000</v>
      </c>
      <c r="T48" s="11">
        <f t="shared" si="4"/>
        <v>1100000</v>
      </c>
      <c r="U48" s="185"/>
      <c r="W48" s="41"/>
    </row>
    <row r="49" spans="1:23" s="38" customFormat="1" ht="21.95" customHeight="1" x14ac:dyDescent="0.2">
      <c r="A49" s="186">
        <v>22</v>
      </c>
      <c r="B49" s="194">
        <f t="shared" si="2"/>
        <v>1000</v>
      </c>
      <c r="C49" s="194">
        <v>1893921</v>
      </c>
      <c r="D49" s="182" t="s">
        <v>76</v>
      </c>
      <c r="E49" s="71">
        <v>112</v>
      </c>
      <c r="F49" s="72" t="s">
        <v>61</v>
      </c>
      <c r="G49" s="12">
        <v>2300000</v>
      </c>
      <c r="H49" s="12">
        <v>2300000</v>
      </c>
      <c r="I49" s="12">
        <v>2300000</v>
      </c>
      <c r="J49" s="98">
        <v>2300000</v>
      </c>
      <c r="K49" s="98">
        <v>2300000</v>
      </c>
      <c r="L49" s="98">
        <v>2300000</v>
      </c>
      <c r="M49" s="106">
        <v>2300000</v>
      </c>
      <c r="N49" s="106">
        <v>2300000</v>
      </c>
      <c r="O49" s="106">
        <v>2300000</v>
      </c>
      <c r="P49" s="98">
        <v>2300000</v>
      </c>
      <c r="Q49" s="98">
        <v>2300000</v>
      </c>
      <c r="R49" s="98">
        <v>2300000</v>
      </c>
      <c r="S49" s="116">
        <f>SUM(G49:R49)</f>
        <v>27600000</v>
      </c>
      <c r="T49" s="11">
        <f t="shared" si="4"/>
        <v>2300000</v>
      </c>
      <c r="U49" s="184">
        <f>SUM(S49:T50)</f>
        <v>44200000</v>
      </c>
      <c r="W49" s="39"/>
    </row>
    <row r="50" spans="1:23" s="25" customFormat="1" ht="21.95" customHeight="1" thickBot="1" x14ac:dyDescent="0.25">
      <c r="A50" s="187"/>
      <c r="B50" s="195"/>
      <c r="C50" s="195"/>
      <c r="D50" s="183"/>
      <c r="E50" s="73">
        <v>113</v>
      </c>
      <c r="F50" s="74" t="s">
        <v>20</v>
      </c>
      <c r="G50" s="9">
        <v>1100000</v>
      </c>
      <c r="H50" s="9">
        <v>1100000</v>
      </c>
      <c r="I50" s="9">
        <v>1100000</v>
      </c>
      <c r="J50" s="99">
        <v>1100000</v>
      </c>
      <c r="K50" s="99">
        <v>1100000</v>
      </c>
      <c r="L50" s="99">
        <v>1100000</v>
      </c>
      <c r="M50" s="107">
        <v>1100000</v>
      </c>
      <c r="N50" s="107">
        <v>1100000</v>
      </c>
      <c r="O50" s="107">
        <v>1100000</v>
      </c>
      <c r="P50" s="99">
        <v>1100000</v>
      </c>
      <c r="Q50" s="99">
        <v>1100000</v>
      </c>
      <c r="R50" s="99">
        <v>1100000</v>
      </c>
      <c r="S50" s="101">
        <f>SUM(G50:R50)</f>
        <v>13200000</v>
      </c>
      <c r="T50" s="123">
        <f t="shared" si="4"/>
        <v>1100000</v>
      </c>
      <c r="U50" s="185"/>
      <c r="W50" s="41"/>
    </row>
    <row r="51" spans="1:23" s="38" customFormat="1" ht="21.95" customHeight="1" x14ac:dyDescent="0.2">
      <c r="A51" s="186">
        <v>23</v>
      </c>
      <c r="B51" s="194">
        <f t="shared" si="2"/>
        <v>1000</v>
      </c>
      <c r="C51" s="194">
        <v>3330138</v>
      </c>
      <c r="D51" s="182" t="s">
        <v>77</v>
      </c>
      <c r="E51" s="71">
        <v>112</v>
      </c>
      <c r="F51" s="72" t="s">
        <v>61</v>
      </c>
      <c r="G51" s="12">
        <v>2300000</v>
      </c>
      <c r="H51" s="12">
        <v>2300000</v>
      </c>
      <c r="I51" s="12">
        <v>2300000</v>
      </c>
      <c r="J51" s="98">
        <v>2300000</v>
      </c>
      <c r="K51" s="98">
        <v>2300000</v>
      </c>
      <c r="L51" s="98">
        <v>2300000</v>
      </c>
      <c r="M51" s="106">
        <v>2300000</v>
      </c>
      <c r="N51" s="106">
        <v>2300000</v>
      </c>
      <c r="O51" s="106">
        <v>2300000</v>
      </c>
      <c r="P51" s="98">
        <v>2300000</v>
      </c>
      <c r="Q51" s="98">
        <v>2300000</v>
      </c>
      <c r="R51" s="98">
        <v>2300000</v>
      </c>
      <c r="S51" s="116">
        <f t="shared" ref="S51" si="8">SUM(G51:R51)</f>
        <v>27600000</v>
      </c>
      <c r="T51" s="11">
        <f t="shared" si="4"/>
        <v>2300000</v>
      </c>
      <c r="U51" s="184">
        <f>SUM(S51:T52)</f>
        <v>44200000</v>
      </c>
      <c r="W51" s="39"/>
    </row>
    <row r="52" spans="1:23" s="25" customFormat="1" ht="21.95" customHeight="1" thickBot="1" x14ac:dyDescent="0.25">
      <c r="A52" s="187"/>
      <c r="B52" s="195"/>
      <c r="C52" s="195"/>
      <c r="D52" s="183"/>
      <c r="E52" s="73">
        <v>113</v>
      </c>
      <c r="F52" s="74" t="s">
        <v>20</v>
      </c>
      <c r="G52" s="9">
        <v>1100000</v>
      </c>
      <c r="H52" s="9">
        <v>1100000</v>
      </c>
      <c r="I52" s="9">
        <v>1100000</v>
      </c>
      <c r="J52" s="99">
        <v>1100000</v>
      </c>
      <c r="K52" s="99">
        <v>1100000</v>
      </c>
      <c r="L52" s="99">
        <v>1100000</v>
      </c>
      <c r="M52" s="107">
        <v>1100000</v>
      </c>
      <c r="N52" s="107">
        <v>1100000</v>
      </c>
      <c r="O52" s="107">
        <v>1100000</v>
      </c>
      <c r="P52" s="99">
        <v>1100000</v>
      </c>
      <c r="Q52" s="99">
        <v>1100000</v>
      </c>
      <c r="R52" s="99">
        <v>1100000</v>
      </c>
      <c r="S52" s="101">
        <f>SUM(G52:R52)</f>
        <v>13200000</v>
      </c>
      <c r="T52" s="123">
        <f t="shared" si="4"/>
        <v>1100000</v>
      </c>
      <c r="U52" s="185"/>
      <c r="W52" s="41"/>
    </row>
    <row r="53" spans="1:23" s="38" customFormat="1" ht="21.95" customHeight="1" x14ac:dyDescent="0.2">
      <c r="A53" s="186">
        <v>24</v>
      </c>
      <c r="B53" s="194">
        <f t="shared" si="2"/>
        <v>1000</v>
      </c>
      <c r="C53" s="194">
        <v>2460313</v>
      </c>
      <c r="D53" s="182" t="s">
        <v>78</v>
      </c>
      <c r="E53" s="71">
        <v>112</v>
      </c>
      <c r="F53" s="72" t="s">
        <v>61</v>
      </c>
      <c r="G53" s="12">
        <v>2300000</v>
      </c>
      <c r="H53" s="12">
        <v>2300000</v>
      </c>
      <c r="I53" s="12">
        <v>2300000</v>
      </c>
      <c r="J53" s="98">
        <v>2300000</v>
      </c>
      <c r="K53" s="98">
        <v>2300000</v>
      </c>
      <c r="L53" s="98">
        <v>2300000</v>
      </c>
      <c r="M53" s="106">
        <v>2300000</v>
      </c>
      <c r="N53" s="106">
        <v>2300000</v>
      </c>
      <c r="O53" s="106">
        <v>2300000</v>
      </c>
      <c r="P53" s="98">
        <v>2300000</v>
      </c>
      <c r="Q53" s="98">
        <v>2300000</v>
      </c>
      <c r="R53" s="98">
        <v>2300000</v>
      </c>
      <c r="S53" s="116">
        <f t="shared" ref="S53" si="9">SUM(G53:R53)</f>
        <v>27600000</v>
      </c>
      <c r="T53" s="11">
        <f t="shared" si="4"/>
        <v>2300000</v>
      </c>
      <c r="U53" s="184">
        <f>SUM(S53:T54)</f>
        <v>44200000</v>
      </c>
      <c r="W53" s="39"/>
    </row>
    <row r="54" spans="1:23" s="25" customFormat="1" ht="21.95" customHeight="1" thickBot="1" x14ac:dyDescent="0.25">
      <c r="A54" s="187"/>
      <c r="B54" s="195"/>
      <c r="C54" s="195"/>
      <c r="D54" s="183"/>
      <c r="E54" s="73">
        <v>113</v>
      </c>
      <c r="F54" s="74" t="s">
        <v>20</v>
      </c>
      <c r="G54" s="9">
        <v>1100000</v>
      </c>
      <c r="H54" s="9">
        <v>1100000</v>
      </c>
      <c r="I54" s="9">
        <v>1100000</v>
      </c>
      <c r="J54" s="99">
        <v>1100000</v>
      </c>
      <c r="K54" s="99">
        <v>1100000</v>
      </c>
      <c r="L54" s="99">
        <v>1100000</v>
      </c>
      <c r="M54" s="107">
        <v>1100000</v>
      </c>
      <c r="N54" s="107">
        <v>1100000</v>
      </c>
      <c r="O54" s="107">
        <v>1100000</v>
      </c>
      <c r="P54" s="99">
        <v>1100000</v>
      </c>
      <c r="Q54" s="99">
        <v>1100000</v>
      </c>
      <c r="R54" s="99">
        <v>1100000</v>
      </c>
      <c r="S54" s="101">
        <f>SUM(G54:R54)</f>
        <v>13200000</v>
      </c>
      <c r="T54" s="123">
        <f t="shared" si="4"/>
        <v>1100000</v>
      </c>
      <c r="U54" s="185"/>
      <c r="W54" s="41"/>
    </row>
    <row r="55" spans="1:23" s="38" customFormat="1" ht="21.95" customHeight="1" x14ac:dyDescent="0.2">
      <c r="A55" s="186">
        <v>25</v>
      </c>
      <c r="B55" s="180">
        <f t="shared" si="2"/>
        <v>1000</v>
      </c>
      <c r="C55" s="194">
        <v>4228922</v>
      </c>
      <c r="D55" s="182" t="s">
        <v>36</v>
      </c>
      <c r="E55" s="71">
        <v>141</v>
      </c>
      <c r="F55" s="72" t="s">
        <v>91</v>
      </c>
      <c r="G55" s="12">
        <v>2000000</v>
      </c>
      <c r="H55" s="12">
        <v>2000000</v>
      </c>
      <c r="I55" s="12">
        <v>2000000</v>
      </c>
      <c r="J55" s="98">
        <v>2000000</v>
      </c>
      <c r="K55" s="98">
        <v>2000000</v>
      </c>
      <c r="L55" s="98">
        <v>2000000</v>
      </c>
      <c r="M55" s="106">
        <v>2000000</v>
      </c>
      <c r="N55" s="106">
        <v>2000000</v>
      </c>
      <c r="O55" s="106">
        <v>2000000</v>
      </c>
      <c r="P55" s="98">
        <v>2000000</v>
      </c>
      <c r="Q55" s="98">
        <v>2000000</v>
      </c>
      <c r="R55" s="98">
        <v>2000000</v>
      </c>
      <c r="S55" s="116">
        <f t="shared" ref="S55:S69" si="10">SUM(G55:R55)</f>
        <v>24000000</v>
      </c>
      <c r="T55" s="11">
        <f t="shared" si="4"/>
        <v>2000000</v>
      </c>
      <c r="U55" s="184">
        <f>SUM(S55:T56)</f>
        <v>35100000</v>
      </c>
      <c r="W55" s="39"/>
    </row>
    <row r="56" spans="1:23" s="25" customFormat="1" ht="21.95" customHeight="1" thickBot="1" x14ac:dyDescent="0.25">
      <c r="A56" s="187"/>
      <c r="B56" s="181"/>
      <c r="C56" s="195"/>
      <c r="D56" s="183"/>
      <c r="E56" s="73">
        <v>133</v>
      </c>
      <c r="F56" s="74" t="s">
        <v>21</v>
      </c>
      <c r="G56" s="9">
        <v>700000</v>
      </c>
      <c r="H56" s="9">
        <v>700000</v>
      </c>
      <c r="I56" s="9">
        <v>700000</v>
      </c>
      <c r="J56" s="99">
        <v>700000</v>
      </c>
      <c r="K56" s="99">
        <v>700000</v>
      </c>
      <c r="L56" s="99">
        <v>700000</v>
      </c>
      <c r="M56" s="107">
        <v>700000</v>
      </c>
      <c r="N56" s="107">
        <v>700000</v>
      </c>
      <c r="O56" s="107">
        <v>700000</v>
      </c>
      <c r="P56" s="99">
        <v>700000</v>
      </c>
      <c r="Q56" s="99">
        <v>700000</v>
      </c>
      <c r="R56" s="99">
        <v>700000</v>
      </c>
      <c r="S56" s="101">
        <f t="shared" si="10"/>
        <v>8400000</v>
      </c>
      <c r="T56" s="123">
        <f t="shared" si="4"/>
        <v>700000</v>
      </c>
      <c r="U56" s="185"/>
      <c r="W56" s="41"/>
    </row>
    <row r="57" spans="1:23" s="38" customFormat="1" ht="21.95" customHeight="1" x14ac:dyDescent="0.2">
      <c r="A57" s="186">
        <v>26</v>
      </c>
      <c r="B57" s="180">
        <f t="shared" ref="B57:B95" si="11">$B$22</f>
        <v>1000</v>
      </c>
      <c r="C57" s="194">
        <v>3243056</v>
      </c>
      <c r="D57" s="182" t="s">
        <v>37</v>
      </c>
      <c r="E57" s="71">
        <v>144</v>
      </c>
      <c r="F57" s="72" t="s">
        <v>24</v>
      </c>
      <c r="G57" s="12">
        <v>2200000</v>
      </c>
      <c r="H57" s="12">
        <v>2200000</v>
      </c>
      <c r="I57" s="12">
        <v>2200000</v>
      </c>
      <c r="J57" s="98">
        <v>2200000</v>
      </c>
      <c r="K57" s="98">
        <v>2200000</v>
      </c>
      <c r="L57" s="98">
        <v>2200000</v>
      </c>
      <c r="M57" s="106">
        <v>2200000</v>
      </c>
      <c r="N57" s="106">
        <v>2200000</v>
      </c>
      <c r="O57" s="106">
        <v>2200000</v>
      </c>
      <c r="P57" s="98">
        <v>2200000</v>
      </c>
      <c r="Q57" s="98">
        <v>2200000</v>
      </c>
      <c r="R57" s="98">
        <v>2200000</v>
      </c>
      <c r="S57" s="116">
        <f t="shared" si="10"/>
        <v>26400000</v>
      </c>
      <c r="T57" s="11">
        <f t="shared" si="4"/>
        <v>2200000</v>
      </c>
      <c r="U57" s="184">
        <f>SUM(S57:T58)</f>
        <v>36400000</v>
      </c>
      <c r="W57" s="39"/>
    </row>
    <row r="58" spans="1:23" s="25" customFormat="1" ht="21.95" customHeight="1" thickBot="1" x14ac:dyDescent="0.25">
      <c r="A58" s="187"/>
      <c r="B58" s="181"/>
      <c r="C58" s="195"/>
      <c r="D58" s="183"/>
      <c r="E58" s="73">
        <v>133</v>
      </c>
      <c r="F58" s="74" t="s">
        <v>21</v>
      </c>
      <c r="G58" s="9">
        <v>600000</v>
      </c>
      <c r="H58" s="9">
        <v>600000</v>
      </c>
      <c r="I58" s="9">
        <v>600000</v>
      </c>
      <c r="J58" s="99">
        <v>600000</v>
      </c>
      <c r="K58" s="99">
        <v>600000</v>
      </c>
      <c r="L58" s="99">
        <v>600000</v>
      </c>
      <c r="M58" s="107">
        <v>600000</v>
      </c>
      <c r="N58" s="107">
        <v>600000</v>
      </c>
      <c r="O58" s="107">
        <v>600000</v>
      </c>
      <c r="P58" s="99">
        <v>600000</v>
      </c>
      <c r="Q58" s="99">
        <v>600000</v>
      </c>
      <c r="R58" s="99">
        <v>600000</v>
      </c>
      <c r="S58" s="101">
        <f t="shared" si="10"/>
        <v>7200000</v>
      </c>
      <c r="T58" s="123">
        <f t="shared" si="4"/>
        <v>600000</v>
      </c>
      <c r="U58" s="185"/>
      <c r="W58" s="41"/>
    </row>
    <row r="59" spans="1:23" s="38" customFormat="1" ht="21.95" customHeight="1" thickBot="1" x14ac:dyDescent="0.3">
      <c r="A59" s="96">
        <v>27</v>
      </c>
      <c r="B59" s="95">
        <f t="shared" si="11"/>
        <v>1000</v>
      </c>
      <c r="C59" s="95">
        <v>2564905</v>
      </c>
      <c r="D59" s="94" t="s">
        <v>38</v>
      </c>
      <c r="E59" s="80">
        <v>133</v>
      </c>
      <c r="F59" s="81" t="s">
        <v>21</v>
      </c>
      <c r="G59" s="58">
        <v>12000000</v>
      </c>
      <c r="H59" s="58">
        <v>2000000</v>
      </c>
      <c r="I59" s="58">
        <v>2000000</v>
      </c>
      <c r="J59" s="58">
        <v>2000000</v>
      </c>
      <c r="K59" s="58">
        <v>2000000</v>
      </c>
      <c r="L59" s="58">
        <v>0</v>
      </c>
      <c r="M59" s="109">
        <v>0</v>
      </c>
      <c r="N59" s="109">
        <v>0</v>
      </c>
      <c r="O59" s="109">
        <v>0</v>
      </c>
      <c r="P59" s="58">
        <v>0</v>
      </c>
      <c r="Q59" s="58">
        <v>0</v>
      </c>
      <c r="R59" s="102">
        <v>0</v>
      </c>
      <c r="S59" s="117">
        <f t="shared" si="10"/>
        <v>20000000</v>
      </c>
      <c r="T59" s="11"/>
      <c r="U59" s="62">
        <f>S59+T59</f>
        <v>20000000</v>
      </c>
      <c r="W59" s="39"/>
    </row>
    <row r="60" spans="1:23" s="38" customFormat="1" ht="21.95" customHeight="1" x14ac:dyDescent="0.2">
      <c r="A60" s="186">
        <v>28</v>
      </c>
      <c r="B60" s="180">
        <f t="shared" si="11"/>
        <v>1000</v>
      </c>
      <c r="C60" s="198">
        <v>4546537</v>
      </c>
      <c r="D60" s="182" t="s">
        <v>39</v>
      </c>
      <c r="E60" s="71">
        <v>141</v>
      </c>
      <c r="F60" s="72" t="s">
        <v>91</v>
      </c>
      <c r="G60" s="12">
        <v>2000000</v>
      </c>
      <c r="H60" s="12">
        <v>2000000</v>
      </c>
      <c r="I60" s="12">
        <v>2000000</v>
      </c>
      <c r="J60" s="98">
        <v>2000000</v>
      </c>
      <c r="K60" s="98">
        <v>2000000</v>
      </c>
      <c r="L60" s="98">
        <v>2000000</v>
      </c>
      <c r="M60" s="106">
        <v>2000000</v>
      </c>
      <c r="N60" s="106">
        <v>2000000</v>
      </c>
      <c r="O60" s="106">
        <v>2000000</v>
      </c>
      <c r="P60" s="98">
        <v>2000000</v>
      </c>
      <c r="Q60" s="98">
        <v>2000000</v>
      </c>
      <c r="R60" s="98">
        <v>2000000</v>
      </c>
      <c r="S60" s="116">
        <f t="shared" si="10"/>
        <v>24000000</v>
      </c>
      <c r="T60" s="11">
        <f t="shared" si="4"/>
        <v>2000000</v>
      </c>
      <c r="U60" s="184">
        <f>SUM(S60:T61)</f>
        <v>39000000</v>
      </c>
      <c r="W60" s="39"/>
    </row>
    <row r="61" spans="1:23" s="25" customFormat="1" ht="21.95" customHeight="1" thickBot="1" x14ac:dyDescent="0.25">
      <c r="A61" s="187"/>
      <c r="B61" s="181"/>
      <c r="C61" s="199"/>
      <c r="D61" s="183"/>
      <c r="E61" s="73">
        <v>133</v>
      </c>
      <c r="F61" s="74" t="s">
        <v>21</v>
      </c>
      <c r="G61" s="56">
        <v>1000000</v>
      </c>
      <c r="H61" s="56">
        <v>1000000</v>
      </c>
      <c r="I61" s="56">
        <v>1000000</v>
      </c>
      <c r="J61" s="101">
        <v>1000000</v>
      </c>
      <c r="K61" s="101">
        <v>1000000</v>
      </c>
      <c r="L61" s="101">
        <v>1000000</v>
      </c>
      <c r="M61" s="56">
        <v>1000000</v>
      </c>
      <c r="N61" s="56">
        <v>1000000</v>
      </c>
      <c r="O61" s="56">
        <v>1000000</v>
      </c>
      <c r="P61" s="101">
        <v>1000000</v>
      </c>
      <c r="Q61" s="101">
        <v>1000000</v>
      </c>
      <c r="R61" s="101">
        <v>1000000</v>
      </c>
      <c r="S61" s="101">
        <f t="shared" si="10"/>
        <v>12000000</v>
      </c>
      <c r="T61" s="123">
        <f t="shared" si="4"/>
        <v>1000000</v>
      </c>
      <c r="U61" s="185"/>
      <c r="W61" s="41"/>
    </row>
    <row r="62" spans="1:23" s="47" customFormat="1" ht="21.95" customHeight="1" thickBot="1" x14ac:dyDescent="0.25">
      <c r="A62" s="43">
        <v>29</v>
      </c>
      <c r="B62" s="44">
        <f t="shared" si="11"/>
        <v>1000</v>
      </c>
      <c r="C62" s="44">
        <v>2460325</v>
      </c>
      <c r="D62" s="160" t="s">
        <v>40</v>
      </c>
      <c r="E62" s="75">
        <v>144</v>
      </c>
      <c r="F62" s="76" t="s">
        <v>24</v>
      </c>
      <c r="G62" s="45">
        <v>2500000</v>
      </c>
      <c r="H62" s="45">
        <v>2500000</v>
      </c>
      <c r="I62" s="45">
        <v>2695000</v>
      </c>
      <c r="J62" s="100">
        <v>2500000</v>
      </c>
      <c r="K62" s="100">
        <v>2500000</v>
      </c>
      <c r="L62" s="100">
        <v>2500000</v>
      </c>
      <c r="M62" s="108">
        <v>2500000</v>
      </c>
      <c r="N62" s="108">
        <v>2500000</v>
      </c>
      <c r="O62" s="108">
        <v>2500000</v>
      </c>
      <c r="P62" s="100">
        <v>2500000</v>
      </c>
      <c r="Q62" s="100">
        <v>2500000</v>
      </c>
      <c r="R62" s="100">
        <v>2500000</v>
      </c>
      <c r="S62" s="115">
        <f t="shared" si="10"/>
        <v>30195000</v>
      </c>
      <c r="T62" s="11">
        <f t="shared" si="4"/>
        <v>2516250</v>
      </c>
      <c r="U62" s="46">
        <f>SUM(S62:T62)</f>
        <v>32711250</v>
      </c>
      <c r="W62" s="48"/>
    </row>
    <row r="63" spans="1:23" s="38" customFormat="1" ht="21.95" customHeight="1" x14ac:dyDescent="0.2">
      <c r="A63" s="186">
        <v>30</v>
      </c>
      <c r="B63" s="180">
        <f t="shared" si="11"/>
        <v>1000</v>
      </c>
      <c r="C63" s="194">
        <v>3343812</v>
      </c>
      <c r="D63" s="182" t="s">
        <v>41</v>
      </c>
      <c r="E63" s="71">
        <v>144</v>
      </c>
      <c r="F63" s="72" t="s">
        <v>24</v>
      </c>
      <c r="G63" s="12">
        <v>2300000</v>
      </c>
      <c r="H63" s="12">
        <v>2300000</v>
      </c>
      <c r="I63" s="12">
        <v>2300000</v>
      </c>
      <c r="J63" s="98">
        <v>2300000</v>
      </c>
      <c r="K63" s="98">
        <v>2300000</v>
      </c>
      <c r="L63" s="98">
        <v>2300000</v>
      </c>
      <c r="M63" s="106">
        <v>2300000</v>
      </c>
      <c r="N63" s="106">
        <v>2300000</v>
      </c>
      <c r="O63" s="106">
        <v>2300000</v>
      </c>
      <c r="P63" s="98">
        <v>2300000</v>
      </c>
      <c r="Q63" s="98">
        <v>2300000</v>
      </c>
      <c r="R63" s="98">
        <v>2300000</v>
      </c>
      <c r="S63" s="116">
        <f t="shared" si="10"/>
        <v>27600000</v>
      </c>
      <c r="T63" s="11">
        <f t="shared" si="4"/>
        <v>2300000</v>
      </c>
      <c r="U63" s="184">
        <f>SUM(S63:T64)</f>
        <v>33475000</v>
      </c>
      <c r="W63" s="39"/>
    </row>
    <row r="64" spans="1:23" s="25" customFormat="1" ht="21.95" customHeight="1" thickBot="1" x14ac:dyDescent="0.25">
      <c r="A64" s="187"/>
      <c r="B64" s="181"/>
      <c r="C64" s="195"/>
      <c r="D64" s="183"/>
      <c r="E64" s="73">
        <v>133</v>
      </c>
      <c r="F64" s="74" t="s">
        <v>21</v>
      </c>
      <c r="G64" s="9">
        <v>0</v>
      </c>
      <c r="H64" s="9">
        <v>300000</v>
      </c>
      <c r="I64" s="9">
        <v>300000</v>
      </c>
      <c r="J64" s="99">
        <v>300000</v>
      </c>
      <c r="K64" s="99">
        <v>300000</v>
      </c>
      <c r="L64" s="99">
        <v>300000</v>
      </c>
      <c r="M64" s="107">
        <v>300000</v>
      </c>
      <c r="N64" s="107">
        <v>300000</v>
      </c>
      <c r="O64" s="107">
        <v>300000</v>
      </c>
      <c r="P64" s="99">
        <v>300000</v>
      </c>
      <c r="Q64" s="99">
        <v>300000</v>
      </c>
      <c r="R64" s="99">
        <v>300000</v>
      </c>
      <c r="S64" s="101">
        <f t="shared" si="10"/>
        <v>3300000</v>
      </c>
      <c r="T64" s="123">
        <f t="shared" si="4"/>
        <v>275000</v>
      </c>
      <c r="U64" s="185"/>
      <c r="W64" s="41"/>
    </row>
    <row r="65" spans="1:23" s="47" customFormat="1" ht="21.95" customHeight="1" thickBot="1" x14ac:dyDescent="0.25">
      <c r="A65" s="43">
        <v>31</v>
      </c>
      <c r="B65" s="51">
        <f t="shared" si="11"/>
        <v>1000</v>
      </c>
      <c r="C65" s="44">
        <v>3850579</v>
      </c>
      <c r="D65" s="160" t="s">
        <v>42</v>
      </c>
      <c r="E65" s="75">
        <v>144</v>
      </c>
      <c r="F65" s="76" t="s">
        <v>24</v>
      </c>
      <c r="G65" s="45">
        <v>2200000</v>
      </c>
      <c r="H65" s="45">
        <v>2300000</v>
      </c>
      <c r="I65" s="45">
        <v>2300000</v>
      </c>
      <c r="J65" s="100">
        <v>2300000</v>
      </c>
      <c r="K65" s="100">
        <v>2300000</v>
      </c>
      <c r="L65" s="100">
        <v>2300000</v>
      </c>
      <c r="M65" s="108">
        <v>2300000</v>
      </c>
      <c r="N65" s="108">
        <v>2300000</v>
      </c>
      <c r="O65" s="108">
        <v>2300000</v>
      </c>
      <c r="P65" s="100">
        <v>2300000</v>
      </c>
      <c r="Q65" s="100">
        <v>2300000</v>
      </c>
      <c r="R65" s="100">
        <v>2300000</v>
      </c>
      <c r="S65" s="115">
        <f t="shared" si="10"/>
        <v>27500000</v>
      </c>
      <c r="T65" s="11">
        <f t="shared" si="4"/>
        <v>2291666.6666666665</v>
      </c>
      <c r="U65" s="46">
        <f>SUM(S65:T65)</f>
        <v>29791666.666666668</v>
      </c>
      <c r="W65" s="48"/>
    </row>
    <row r="66" spans="1:23" s="38" customFormat="1" ht="21.95" customHeight="1" thickBot="1" x14ac:dyDescent="0.25">
      <c r="A66" s="186">
        <v>32</v>
      </c>
      <c r="B66" s="180">
        <f t="shared" si="11"/>
        <v>1000</v>
      </c>
      <c r="C66" s="194">
        <v>1366913</v>
      </c>
      <c r="D66" s="182" t="s">
        <v>81</v>
      </c>
      <c r="E66" s="71">
        <v>144</v>
      </c>
      <c r="F66" s="72" t="s">
        <v>24</v>
      </c>
      <c r="G66" s="12">
        <v>2300000</v>
      </c>
      <c r="H66" s="12">
        <v>2300000</v>
      </c>
      <c r="I66" s="12">
        <v>2300000</v>
      </c>
      <c r="J66" s="98">
        <v>2300000</v>
      </c>
      <c r="K66" s="98">
        <v>2300000</v>
      </c>
      <c r="L66" s="98">
        <v>2300000</v>
      </c>
      <c r="M66" s="106">
        <v>2300000</v>
      </c>
      <c r="N66" s="106">
        <v>2300000</v>
      </c>
      <c r="O66" s="106">
        <v>2300000</v>
      </c>
      <c r="P66" s="98">
        <v>2300000</v>
      </c>
      <c r="Q66" s="98">
        <v>2300000</v>
      </c>
      <c r="R66" s="98">
        <v>2300000</v>
      </c>
      <c r="S66" s="116">
        <f t="shared" si="10"/>
        <v>27600000</v>
      </c>
      <c r="T66" s="11">
        <f t="shared" si="4"/>
        <v>2300000</v>
      </c>
      <c r="U66" s="184">
        <f>SUM(S66:T67)</f>
        <v>34991666.666666664</v>
      </c>
      <c r="W66" s="39"/>
    </row>
    <row r="67" spans="1:23" s="25" customFormat="1" ht="21.95" customHeight="1" thickBot="1" x14ac:dyDescent="0.25">
      <c r="A67" s="187"/>
      <c r="B67" s="181"/>
      <c r="C67" s="195"/>
      <c r="D67" s="183"/>
      <c r="E67" s="73">
        <v>133</v>
      </c>
      <c r="F67" s="74" t="s">
        <v>21</v>
      </c>
      <c r="G67" s="12">
        <v>300000</v>
      </c>
      <c r="H67" s="12">
        <v>400000</v>
      </c>
      <c r="I67" s="12">
        <v>400000</v>
      </c>
      <c r="J67" s="98">
        <v>400000</v>
      </c>
      <c r="K67" s="98">
        <v>400000</v>
      </c>
      <c r="L67" s="98">
        <v>400000</v>
      </c>
      <c r="M67" s="106">
        <v>400000</v>
      </c>
      <c r="N67" s="106">
        <v>400000</v>
      </c>
      <c r="O67" s="106">
        <v>400000</v>
      </c>
      <c r="P67" s="98">
        <v>400000</v>
      </c>
      <c r="Q67" s="98">
        <v>400000</v>
      </c>
      <c r="R67" s="98">
        <v>400000</v>
      </c>
      <c r="S67" s="101">
        <f>SUM(G67:R67)</f>
        <v>4700000</v>
      </c>
      <c r="T67" s="123">
        <f t="shared" si="4"/>
        <v>391666.66666666669</v>
      </c>
      <c r="U67" s="185"/>
      <c r="W67" s="41"/>
    </row>
    <row r="68" spans="1:23" s="38" customFormat="1" ht="21.95" customHeight="1" thickBot="1" x14ac:dyDescent="0.25">
      <c r="A68" s="186">
        <v>33</v>
      </c>
      <c r="B68" s="180">
        <f t="shared" si="11"/>
        <v>1000</v>
      </c>
      <c r="C68" s="194">
        <v>5299894</v>
      </c>
      <c r="D68" s="182" t="s">
        <v>43</v>
      </c>
      <c r="E68" s="71">
        <v>144</v>
      </c>
      <c r="F68" s="72" t="s">
        <v>24</v>
      </c>
      <c r="G68" s="12">
        <v>2300000</v>
      </c>
      <c r="H68" s="12">
        <v>2300000</v>
      </c>
      <c r="I68" s="12">
        <v>2300000</v>
      </c>
      <c r="J68" s="100">
        <v>2300000</v>
      </c>
      <c r="K68" s="100">
        <v>2300000</v>
      </c>
      <c r="L68" s="100">
        <v>2300000</v>
      </c>
      <c r="M68" s="108">
        <v>2300000</v>
      </c>
      <c r="N68" s="108">
        <v>2300000</v>
      </c>
      <c r="O68" s="108">
        <v>2300000</v>
      </c>
      <c r="P68" s="100">
        <v>2300000</v>
      </c>
      <c r="Q68" s="100">
        <v>2300000</v>
      </c>
      <c r="R68" s="100">
        <v>2300000</v>
      </c>
      <c r="S68" s="116">
        <f t="shared" si="10"/>
        <v>27600000</v>
      </c>
      <c r="T68" s="11">
        <f t="shared" si="4"/>
        <v>2300000</v>
      </c>
      <c r="U68" s="184">
        <f>SUM(S68:T69)</f>
        <v>30847928.583333332</v>
      </c>
      <c r="W68" s="39"/>
    </row>
    <row r="69" spans="1:23" s="25" customFormat="1" ht="21.95" customHeight="1" thickBot="1" x14ac:dyDescent="0.25">
      <c r="A69" s="187"/>
      <c r="B69" s="181"/>
      <c r="C69" s="195"/>
      <c r="D69" s="183"/>
      <c r="E69" s="73">
        <v>133</v>
      </c>
      <c r="F69" s="74" t="s">
        <v>21</v>
      </c>
      <c r="G69" s="38">
        <v>215385</v>
      </c>
      <c r="H69" s="38">
        <v>350000</v>
      </c>
      <c r="I69" s="38">
        <v>309626</v>
      </c>
      <c r="J69" s="130">
        <v>0</v>
      </c>
      <c r="K69" s="130">
        <v>0</v>
      </c>
      <c r="L69" s="130">
        <v>0</v>
      </c>
      <c r="M69" s="131">
        <v>0</v>
      </c>
      <c r="N69" s="131">
        <v>0</v>
      </c>
      <c r="O69" s="131">
        <v>0</v>
      </c>
      <c r="P69" s="130">
        <v>0</v>
      </c>
      <c r="Q69" s="130">
        <v>0</v>
      </c>
      <c r="R69" s="130">
        <v>0</v>
      </c>
      <c r="S69" s="127">
        <f t="shared" si="10"/>
        <v>875011</v>
      </c>
      <c r="T69" s="125">
        <f t="shared" si="4"/>
        <v>72917.583333333328</v>
      </c>
      <c r="U69" s="185"/>
      <c r="W69" s="41"/>
    </row>
    <row r="70" spans="1:23" s="47" customFormat="1" ht="21.75" customHeight="1" thickBot="1" x14ac:dyDescent="0.25">
      <c r="A70" s="43">
        <v>34</v>
      </c>
      <c r="B70" s="51">
        <f t="shared" si="11"/>
        <v>1000</v>
      </c>
      <c r="C70" s="44">
        <v>842614</v>
      </c>
      <c r="D70" s="160" t="s">
        <v>44</v>
      </c>
      <c r="E70" s="75">
        <v>144</v>
      </c>
      <c r="F70" s="76" t="s">
        <v>24</v>
      </c>
      <c r="G70" s="45">
        <v>2200000</v>
      </c>
      <c r="H70" s="45">
        <v>2200000</v>
      </c>
      <c r="I70" s="45">
        <v>2200000</v>
      </c>
      <c r="J70" s="128">
        <v>2200000</v>
      </c>
      <c r="K70" s="128">
        <v>2200000</v>
      </c>
      <c r="L70" s="128">
        <v>2200000</v>
      </c>
      <c r="M70" s="129">
        <v>2200000</v>
      </c>
      <c r="N70" s="129">
        <v>2200000</v>
      </c>
      <c r="O70" s="129">
        <v>2200000</v>
      </c>
      <c r="P70" s="128">
        <v>2200000</v>
      </c>
      <c r="Q70" s="128">
        <v>2200000</v>
      </c>
      <c r="R70" s="128">
        <v>2200000</v>
      </c>
      <c r="S70" s="126">
        <f>SUM(G70:R70)</f>
        <v>26400000</v>
      </c>
      <c r="T70" s="11">
        <f t="shared" si="4"/>
        <v>2200000</v>
      </c>
      <c r="U70" s="46">
        <f>SUM(S70:T70)</f>
        <v>28600000</v>
      </c>
      <c r="W70" s="48"/>
    </row>
    <row r="71" spans="1:23" s="47" customFormat="1" ht="21.95" customHeight="1" thickBot="1" x14ac:dyDescent="0.3">
      <c r="A71" s="43">
        <v>35</v>
      </c>
      <c r="B71" s="51">
        <f t="shared" si="11"/>
        <v>1000</v>
      </c>
      <c r="C71" s="44">
        <v>5615473</v>
      </c>
      <c r="D71" s="160" t="s">
        <v>45</v>
      </c>
      <c r="E71" s="75">
        <v>144</v>
      </c>
      <c r="F71" s="76" t="s">
        <v>24</v>
      </c>
      <c r="G71" s="97">
        <v>2625000</v>
      </c>
      <c r="H71" s="55">
        <v>2625000</v>
      </c>
      <c r="I71" s="55">
        <v>2685000</v>
      </c>
      <c r="J71" s="55">
        <v>2400000</v>
      </c>
      <c r="K71" s="55">
        <v>2550000</v>
      </c>
      <c r="L71" s="55">
        <v>2400000</v>
      </c>
      <c r="M71" s="97">
        <v>2400000</v>
      </c>
      <c r="N71" s="97">
        <v>2400000</v>
      </c>
      <c r="O71" s="97">
        <v>2400000</v>
      </c>
      <c r="P71" s="55">
        <v>2400000</v>
      </c>
      <c r="Q71" s="55">
        <v>2490000</v>
      </c>
      <c r="R71" s="55">
        <v>2400000</v>
      </c>
      <c r="S71" s="115">
        <f t="shared" ref="S71:S82" si="12">SUM(G71:R71)</f>
        <v>29775000</v>
      </c>
      <c r="T71" s="11">
        <v>2462500</v>
      </c>
      <c r="U71" s="46">
        <f>SUM(S71:T71)</f>
        <v>32237500</v>
      </c>
      <c r="W71" s="48"/>
    </row>
    <row r="72" spans="1:23" s="47" customFormat="1" ht="21.95" customHeight="1" thickBot="1" x14ac:dyDescent="0.3">
      <c r="A72" s="43">
        <v>36</v>
      </c>
      <c r="B72" s="51">
        <f t="shared" si="11"/>
        <v>1000</v>
      </c>
      <c r="C72" s="44">
        <v>1139835</v>
      </c>
      <c r="D72" s="160" t="s">
        <v>46</v>
      </c>
      <c r="E72" s="75">
        <v>144</v>
      </c>
      <c r="F72" s="76" t="s">
        <v>24</v>
      </c>
      <c r="G72" s="55">
        <v>3135000</v>
      </c>
      <c r="H72" s="55">
        <v>3150000</v>
      </c>
      <c r="I72" s="55">
        <v>3300000</v>
      </c>
      <c r="J72" s="55">
        <v>3075000</v>
      </c>
      <c r="K72" s="55">
        <v>3135000</v>
      </c>
      <c r="L72" s="55">
        <v>3000000</v>
      </c>
      <c r="M72" s="97">
        <v>3075000</v>
      </c>
      <c r="N72" s="97">
        <v>3090000</v>
      </c>
      <c r="O72" s="97">
        <v>3000000</v>
      </c>
      <c r="P72" s="55">
        <v>3000000</v>
      </c>
      <c r="Q72" s="55">
        <v>3075000</v>
      </c>
      <c r="R72" s="55">
        <v>3000000</v>
      </c>
      <c r="S72" s="115">
        <f t="shared" si="12"/>
        <v>37035000</v>
      </c>
      <c r="T72" s="11">
        <f t="shared" si="4"/>
        <v>3086250</v>
      </c>
      <c r="U72" s="46">
        <f>SUM(S72:T72)</f>
        <v>40121250</v>
      </c>
      <c r="W72" s="48"/>
    </row>
    <row r="73" spans="1:23" s="38" customFormat="1" ht="21.75" customHeight="1" x14ac:dyDescent="0.2">
      <c r="A73" s="186">
        <v>37</v>
      </c>
      <c r="B73" s="180">
        <f t="shared" si="11"/>
        <v>1000</v>
      </c>
      <c r="C73" s="194">
        <v>3573564</v>
      </c>
      <c r="D73" s="182" t="s">
        <v>47</v>
      </c>
      <c r="E73" s="71">
        <v>144</v>
      </c>
      <c r="F73" s="72" t="s">
        <v>24</v>
      </c>
      <c r="G73" s="12">
        <v>2300000</v>
      </c>
      <c r="H73" s="12">
        <v>2300000</v>
      </c>
      <c r="I73" s="12">
        <v>2300000</v>
      </c>
      <c r="J73" s="98">
        <v>2300000</v>
      </c>
      <c r="K73" s="98">
        <v>2300000</v>
      </c>
      <c r="L73" s="98">
        <v>2300000</v>
      </c>
      <c r="M73" s="106">
        <v>2300000</v>
      </c>
      <c r="N73" s="106">
        <v>2300000</v>
      </c>
      <c r="O73" s="106">
        <v>2300000</v>
      </c>
      <c r="P73" s="98">
        <v>2300000</v>
      </c>
      <c r="Q73" s="98">
        <v>2300000</v>
      </c>
      <c r="R73" s="98">
        <v>2300000</v>
      </c>
      <c r="S73" s="116">
        <f t="shared" si="12"/>
        <v>27600000</v>
      </c>
      <c r="T73" s="11">
        <f t="shared" si="4"/>
        <v>2300000</v>
      </c>
      <c r="U73" s="208">
        <f>SUM(S73:T74)</f>
        <v>36400000</v>
      </c>
      <c r="W73" s="39"/>
    </row>
    <row r="74" spans="1:23" s="25" customFormat="1" ht="21.95" customHeight="1" thickBot="1" x14ac:dyDescent="0.25">
      <c r="A74" s="187"/>
      <c r="B74" s="181"/>
      <c r="C74" s="195"/>
      <c r="D74" s="183"/>
      <c r="E74" s="73">
        <v>133</v>
      </c>
      <c r="F74" s="74" t="s">
        <v>21</v>
      </c>
      <c r="G74" s="9">
        <v>500000</v>
      </c>
      <c r="H74" s="9">
        <v>500000</v>
      </c>
      <c r="I74" s="9">
        <v>500000</v>
      </c>
      <c r="J74" s="99">
        <v>500000</v>
      </c>
      <c r="K74" s="99">
        <v>500000</v>
      </c>
      <c r="L74" s="99">
        <v>500000</v>
      </c>
      <c r="M74" s="107">
        <v>500000</v>
      </c>
      <c r="N74" s="107">
        <v>500000</v>
      </c>
      <c r="O74" s="107">
        <v>500000</v>
      </c>
      <c r="P74" s="99">
        <v>500000</v>
      </c>
      <c r="Q74" s="99">
        <v>500000</v>
      </c>
      <c r="R74" s="99">
        <v>500000</v>
      </c>
      <c r="S74" s="101">
        <f t="shared" si="12"/>
        <v>6000000</v>
      </c>
      <c r="T74" s="123">
        <f t="shared" ref="T74:T105" si="13">S74/12</f>
        <v>500000</v>
      </c>
      <c r="U74" s="209"/>
      <c r="W74" s="41"/>
    </row>
    <row r="75" spans="1:23" s="47" customFormat="1" ht="21.95" customHeight="1" thickBot="1" x14ac:dyDescent="0.25">
      <c r="A75" s="43">
        <v>38</v>
      </c>
      <c r="B75" s="51">
        <f t="shared" si="11"/>
        <v>1000</v>
      </c>
      <c r="C75" s="44">
        <v>1403662</v>
      </c>
      <c r="D75" s="160" t="s">
        <v>48</v>
      </c>
      <c r="E75" s="75">
        <v>144</v>
      </c>
      <c r="F75" s="76" t="s">
        <v>24</v>
      </c>
      <c r="G75" s="45">
        <v>1200000</v>
      </c>
      <c r="H75" s="45">
        <v>1200000</v>
      </c>
      <c r="I75" s="45">
        <v>1200000</v>
      </c>
      <c r="J75" s="100">
        <v>1200000</v>
      </c>
      <c r="K75" s="100">
        <v>1200000</v>
      </c>
      <c r="L75" s="100">
        <v>1200000</v>
      </c>
      <c r="M75" s="108">
        <v>1200000</v>
      </c>
      <c r="N75" s="108">
        <v>1200000</v>
      </c>
      <c r="O75" s="108">
        <v>1200000</v>
      </c>
      <c r="P75" s="100">
        <v>1200000</v>
      </c>
      <c r="Q75" s="100">
        <v>1200000</v>
      </c>
      <c r="R75" s="100">
        <v>1200000</v>
      </c>
      <c r="S75" s="115">
        <f t="shared" si="12"/>
        <v>14400000</v>
      </c>
      <c r="T75" s="11">
        <f t="shared" si="13"/>
        <v>1200000</v>
      </c>
      <c r="U75" s="46">
        <f>SUM(S75:T75)</f>
        <v>15600000</v>
      </c>
      <c r="W75" s="48"/>
    </row>
    <row r="76" spans="1:23" s="47" customFormat="1" ht="21.95" customHeight="1" thickBot="1" x14ac:dyDescent="0.25">
      <c r="A76" s="43">
        <v>39</v>
      </c>
      <c r="B76" s="51">
        <f t="shared" si="11"/>
        <v>1000</v>
      </c>
      <c r="C76" s="44">
        <v>3947997</v>
      </c>
      <c r="D76" s="160" t="s">
        <v>49</v>
      </c>
      <c r="E76" s="75">
        <v>144</v>
      </c>
      <c r="F76" s="76" t="s">
        <v>24</v>
      </c>
      <c r="G76" s="45">
        <v>2200000</v>
      </c>
      <c r="H76" s="45">
        <v>2200000</v>
      </c>
      <c r="I76" s="45">
        <v>2200000</v>
      </c>
      <c r="J76" s="100">
        <v>2200000</v>
      </c>
      <c r="K76" s="100">
        <v>2200000</v>
      </c>
      <c r="L76" s="100">
        <v>2200000</v>
      </c>
      <c r="M76" s="108">
        <v>2200000</v>
      </c>
      <c r="N76" s="108">
        <v>2200000</v>
      </c>
      <c r="O76" s="108">
        <v>2200000</v>
      </c>
      <c r="P76" s="100">
        <v>2200000</v>
      </c>
      <c r="Q76" s="100">
        <v>2200000</v>
      </c>
      <c r="R76" s="100">
        <v>2200000</v>
      </c>
      <c r="S76" s="115">
        <f t="shared" si="12"/>
        <v>26400000</v>
      </c>
      <c r="T76" s="11">
        <f t="shared" si="13"/>
        <v>2200000</v>
      </c>
      <c r="U76" s="46">
        <f>SUM(S76:T76)</f>
        <v>28600000</v>
      </c>
      <c r="W76" s="48"/>
    </row>
    <row r="77" spans="1:23" s="47" customFormat="1" ht="34.5" customHeight="1" thickBot="1" x14ac:dyDescent="0.3">
      <c r="A77" s="43">
        <v>40</v>
      </c>
      <c r="B77" s="51">
        <f t="shared" si="11"/>
        <v>1000</v>
      </c>
      <c r="C77" s="44">
        <v>4705235</v>
      </c>
      <c r="D77" s="160" t="s">
        <v>50</v>
      </c>
      <c r="E77" s="75">
        <v>144</v>
      </c>
      <c r="F77" s="76" t="s">
        <v>24</v>
      </c>
      <c r="G77" s="55">
        <v>4890000</v>
      </c>
      <c r="H77" s="55">
        <v>3900000</v>
      </c>
      <c r="I77" s="55">
        <v>3240000</v>
      </c>
      <c r="J77" s="55">
        <v>3585000</v>
      </c>
      <c r="K77" s="55">
        <v>4305000</v>
      </c>
      <c r="L77" s="55">
        <v>3862500</v>
      </c>
      <c r="M77" s="97">
        <v>4470000</v>
      </c>
      <c r="N77" s="97">
        <v>4035000</v>
      </c>
      <c r="O77" s="97">
        <v>3997500</v>
      </c>
      <c r="P77" s="55">
        <v>4650000</v>
      </c>
      <c r="Q77" s="55">
        <v>4500000</v>
      </c>
      <c r="R77" s="100">
        <v>3240000</v>
      </c>
      <c r="S77" s="115">
        <f t="shared" si="12"/>
        <v>48675000</v>
      </c>
      <c r="T77" s="11">
        <f t="shared" si="13"/>
        <v>4056250</v>
      </c>
      <c r="U77" s="46">
        <f>SUM(S77:T77)</f>
        <v>52731250</v>
      </c>
      <c r="W77" s="48"/>
    </row>
    <row r="78" spans="1:23" s="47" customFormat="1" ht="21.95" customHeight="1" thickBot="1" x14ac:dyDescent="0.25">
      <c r="A78" s="210">
        <v>41</v>
      </c>
      <c r="B78" s="212">
        <f t="shared" si="11"/>
        <v>1000</v>
      </c>
      <c r="C78" s="214">
        <v>1145211</v>
      </c>
      <c r="D78" s="216" t="s">
        <v>51</v>
      </c>
      <c r="E78" s="75">
        <v>144</v>
      </c>
      <c r="F78" s="76" t="s">
        <v>24</v>
      </c>
      <c r="G78" s="12">
        <v>1200000</v>
      </c>
      <c r="H78" s="12">
        <v>1200000</v>
      </c>
      <c r="I78" s="12">
        <v>0</v>
      </c>
      <c r="J78" s="98">
        <v>0</v>
      </c>
      <c r="K78" s="98">
        <v>0</v>
      </c>
      <c r="L78" s="98">
        <v>0</v>
      </c>
      <c r="M78" s="106">
        <v>0</v>
      </c>
      <c r="N78" s="106">
        <v>0</v>
      </c>
      <c r="O78" s="106">
        <v>0</v>
      </c>
      <c r="P78" s="98">
        <v>0</v>
      </c>
      <c r="Q78" s="98">
        <v>0</v>
      </c>
      <c r="R78" s="98">
        <v>0</v>
      </c>
      <c r="S78" s="116">
        <f t="shared" si="12"/>
        <v>2400000</v>
      </c>
      <c r="T78" s="11">
        <v>0</v>
      </c>
      <c r="U78" s="208">
        <f>SUM(S78+T78+S79+T79)</f>
        <v>4900000</v>
      </c>
      <c r="W78" s="48"/>
    </row>
    <row r="79" spans="1:23" s="38" customFormat="1" ht="21.95" customHeight="1" thickBot="1" x14ac:dyDescent="0.25">
      <c r="A79" s="211"/>
      <c r="B79" s="213"/>
      <c r="C79" s="215"/>
      <c r="D79" s="217"/>
      <c r="E79" s="80">
        <v>133</v>
      </c>
      <c r="F79" s="81" t="s">
        <v>21</v>
      </c>
      <c r="G79" s="61">
        <v>0</v>
      </c>
      <c r="H79" s="61">
        <v>0</v>
      </c>
      <c r="I79" s="61">
        <v>2500000</v>
      </c>
      <c r="J79" s="104">
        <v>0</v>
      </c>
      <c r="K79" s="104">
        <v>0</v>
      </c>
      <c r="L79" s="104">
        <v>0</v>
      </c>
      <c r="M79" s="70">
        <v>0</v>
      </c>
      <c r="N79" s="70">
        <v>0</v>
      </c>
      <c r="O79" s="70">
        <v>0</v>
      </c>
      <c r="P79" s="104">
        <v>0</v>
      </c>
      <c r="Q79" s="104">
        <v>0</v>
      </c>
      <c r="R79" s="104">
        <v>0</v>
      </c>
      <c r="S79" s="120">
        <f t="shared" si="12"/>
        <v>2500000</v>
      </c>
      <c r="T79" s="123">
        <v>0</v>
      </c>
      <c r="U79" s="209"/>
      <c r="W79" s="39"/>
    </row>
    <row r="80" spans="1:23" s="38" customFormat="1" ht="21.95" customHeight="1" x14ac:dyDescent="0.2">
      <c r="A80" s="186">
        <v>42</v>
      </c>
      <c r="B80" s="180">
        <f t="shared" si="11"/>
        <v>1000</v>
      </c>
      <c r="C80" s="194">
        <v>5263326</v>
      </c>
      <c r="D80" s="182" t="s">
        <v>83</v>
      </c>
      <c r="E80" s="71">
        <v>141</v>
      </c>
      <c r="F80" s="72" t="s">
        <v>91</v>
      </c>
      <c r="G80" s="12">
        <v>3000000</v>
      </c>
      <c r="H80" s="12">
        <v>3000000</v>
      </c>
      <c r="I80" s="12">
        <v>3000000</v>
      </c>
      <c r="J80" s="98">
        <v>3000000</v>
      </c>
      <c r="K80" s="98">
        <v>3000000</v>
      </c>
      <c r="L80" s="98">
        <v>3000000</v>
      </c>
      <c r="M80" s="106">
        <v>3000000</v>
      </c>
      <c r="N80" s="106">
        <v>3000000</v>
      </c>
      <c r="O80" s="106">
        <v>3000000</v>
      </c>
      <c r="P80" s="98">
        <v>3000000</v>
      </c>
      <c r="Q80" s="98">
        <v>3000000</v>
      </c>
      <c r="R80" s="98">
        <v>3000000</v>
      </c>
      <c r="S80" s="116">
        <f t="shared" si="12"/>
        <v>36000000</v>
      </c>
      <c r="T80" s="11">
        <f t="shared" si="13"/>
        <v>3000000</v>
      </c>
      <c r="U80" s="208">
        <f>SUM(S80:T81)</f>
        <v>52000000</v>
      </c>
      <c r="W80" s="39"/>
    </row>
    <row r="81" spans="1:23" s="25" customFormat="1" ht="21.95" customHeight="1" thickBot="1" x14ac:dyDescent="0.25">
      <c r="A81" s="187"/>
      <c r="B81" s="181"/>
      <c r="C81" s="195"/>
      <c r="D81" s="183"/>
      <c r="E81" s="73">
        <v>133</v>
      </c>
      <c r="F81" s="74" t="s">
        <v>21</v>
      </c>
      <c r="G81" s="9">
        <v>1000000</v>
      </c>
      <c r="H81" s="9">
        <v>1000000</v>
      </c>
      <c r="I81" s="9">
        <v>1000000</v>
      </c>
      <c r="J81" s="99">
        <v>1000000</v>
      </c>
      <c r="K81" s="99">
        <v>1000000</v>
      </c>
      <c r="L81" s="99">
        <v>1000000</v>
      </c>
      <c r="M81" s="107">
        <v>1000000</v>
      </c>
      <c r="N81" s="107">
        <v>1000000</v>
      </c>
      <c r="O81" s="107">
        <v>1000000</v>
      </c>
      <c r="P81" s="99">
        <v>1000000</v>
      </c>
      <c r="Q81" s="99">
        <v>1000000</v>
      </c>
      <c r="R81" s="99">
        <v>1000000</v>
      </c>
      <c r="S81" s="101">
        <f t="shared" si="12"/>
        <v>12000000</v>
      </c>
      <c r="T81" s="123">
        <f t="shared" si="13"/>
        <v>1000000</v>
      </c>
      <c r="U81" s="209"/>
      <c r="W81" s="41"/>
    </row>
    <row r="82" spans="1:23" s="47" customFormat="1" ht="32.25" customHeight="1" thickBot="1" x14ac:dyDescent="0.3">
      <c r="A82" s="43">
        <v>43</v>
      </c>
      <c r="B82" s="51">
        <f t="shared" si="11"/>
        <v>1000</v>
      </c>
      <c r="C82" s="44">
        <v>4646941</v>
      </c>
      <c r="D82" s="160" t="s">
        <v>82</v>
      </c>
      <c r="E82" s="75">
        <v>144</v>
      </c>
      <c r="F82" s="76" t="s">
        <v>24</v>
      </c>
      <c r="G82" s="55">
        <v>2580000</v>
      </c>
      <c r="H82" s="55">
        <v>3930000</v>
      </c>
      <c r="I82" s="55">
        <v>3705000</v>
      </c>
      <c r="J82" s="55">
        <v>3000000</v>
      </c>
      <c r="K82" s="55">
        <v>3300000</v>
      </c>
      <c r="L82" s="55">
        <v>3405000</v>
      </c>
      <c r="M82" s="97">
        <v>4230000</v>
      </c>
      <c r="N82" s="97">
        <v>2280000</v>
      </c>
      <c r="O82" s="97">
        <v>3390000</v>
      </c>
      <c r="P82" s="55">
        <v>3420000</v>
      </c>
      <c r="Q82" s="55">
        <v>3945000</v>
      </c>
      <c r="R82" s="100">
        <v>2580000</v>
      </c>
      <c r="S82" s="115">
        <f t="shared" si="12"/>
        <v>39765000</v>
      </c>
      <c r="T82" s="11">
        <f t="shared" si="13"/>
        <v>3313750</v>
      </c>
      <c r="U82" s="46">
        <f>SUM(S82:T82)</f>
        <v>43078750</v>
      </c>
      <c r="W82" s="48"/>
    </row>
    <row r="83" spans="1:23" s="38" customFormat="1" ht="25.5" customHeight="1" thickBot="1" x14ac:dyDescent="0.3">
      <c r="A83" s="57">
        <v>44</v>
      </c>
      <c r="B83" s="67">
        <f t="shared" si="11"/>
        <v>1000</v>
      </c>
      <c r="C83" s="68">
        <v>5131906</v>
      </c>
      <c r="D83" s="94" t="s">
        <v>62</v>
      </c>
      <c r="E83" s="80">
        <v>144</v>
      </c>
      <c r="F83" s="81" t="s">
        <v>24</v>
      </c>
      <c r="G83" s="58">
        <v>3870000</v>
      </c>
      <c r="H83" s="58">
        <v>3210000</v>
      </c>
      <c r="I83" s="58">
        <v>1800000</v>
      </c>
      <c r="J83" s="58">
        <v>2865000</v>
      </c>
      <c r="K83" s="58">
        <v>3405000</v>
      </c>
      <c r="L83" s="58">
        <v>3360000</v>
      </c>
      <c r="M83" s="109">
        <v>3825000</v>
      </c>
      <c r="N83" s="109">
        <v>3630000</v>
      </c>
      <c r="O83" s="109">
        <v>3240000</v>
      </c>
      <c r="P83" s="58">
        <v>2880000</v>
      </c>
      <c r="Q83" s="58">
        <v>3825000</v>
      </c>
      <c r="R83" s="102">
        <v>2865000</v>
      </c>
      <c r="S83" s="117">
        <f>SUM(G83:R83)</f>
        <v>38775000</v>
      </c>
      <c r="T83" s="11">
        <f t="shared" si="13"/>
        <v>3231250</v>
      </c>
      <c r="U83" s="46">
        <f>SUM(S83:T83)</f>
        <v>42006250</v>
      </c>
      <c r="W83" s="39"/>
    </row>
    <row r="84" spans="1:23" s="47" customFormat="1" ht="25.5" customHeight="1" thickBot="1" x14ac:dyDescent="0.3">
      <c r="A84" s="43">
        <v>45</v>
      </c>
      <c r="B84" s="51">
        <f t="shared" si="11"/>
        <v>1000</v>
      </c>
      <c r="C84" s="44">
        <v>4073917</v>
      </c>
      <c r="D84" s="160" t="s">
        <v>52</v>
      </c>
      <c r="E84" s="75">
        <v>144</v>
      </c>
      <c r="F84" s="76" t="s">
        <v>24</v>
      </c>
      <c r="G84" s="55">
        <v>5100000</v>
      </c>
      <c r="H84" s="55">
        <v>3975000</v>
      </c>
      <c r="I84" s="55">
        <v>4140000</v>
      </c>
      <c r="J84" s="55">
        <v>3105000</v>
      </c>
      <c r="K84" s="55">
        <v>4050000</v>
      </c>
      <c r="L84" s="55">
        <v>3982500</v>
      </c>
      <c r="M84" s="97">
        <v>4170000</v>
      </c>
      <c r="N84" s="97">
        <v>3757500</v>
      </c>
      <c r="O84" s="97">
        <v>4582500</v>
      </c>
      <c r="P84" s="55">
        <v>4620000</v>
      </c>
      <c r="Q84" s="55">
        <v>4665000</v>
      </c>
      <c r="R84" s="100">
        <v>3105000</v>
      </c>
      <c r="S84" s="115">
        <f t="shared" ref="S84:S91" si="14">SUM(G84:R84)</f>
        <v>49252500</v>
      </c>
      <c r="T84" s="11">
        <f t="shared" si="13"/>
        <v>4104375</v>
      </c>
      <c r="U84" s="46">
        <f>SUM(S84:T84)</f>
        <v>53356875</v>
      </c>
      <c r="W84" s="48"/>
    </row>
    <row r="85" spans="1:23" s="4" customFormat="1" ht="21.95" customHeight="1" x14ac:dyDescent="0.25">
      <c r="A85" s="218">
        <v>46</v>
      </c>
      <c r="B85" s="219">
        <f t="shared" si="11"/>
        <v>1000</v>
      </c>
      <c r="C85" s="220">
        <v>950093</v>
      </c>
      <c r="D85" s="221" t="s">
        <v>53</v>
      </c>
      <c r="E85" s="82">
        <v>144</v>
      </c>
      <c r="F85" s="83" t="s">
        <v>24</v>
      </c>
      <c r="G85" s="54">
        <v>2765000</v>
      </c>
      <c r="H85" s="54">
        <v>2735000</v>
      </c>
      <c r="I85" s="54">
        <v>2720000</v>
      </c>
      <c r="J85" s="54">
        <v>2600000</v>
      </c>
      <c r="K85" s="54">
        <v>2795000</v>
      </c>
      <c r="L85" s="54">
        <v>2600000</v>
      </c>
      <c r="M85" s="111">
        <v>2600000</v>
      </c>
      <c r="N85" s="111">
        <v>2810000</v>
      </c>
      <c r="O85" s="111">
        <v>2600000</v>
      </c>
      <c r="P85" s="54">
        <v>2600000</v>
      </c>
      <c r="Q85" s="54">
        <v>2697000</v>
      </c>
      <c r="R85" s="54">
        <v>2600000</v>
      </c>
      <c r="S85" s="118">
        <f t="shared" si="14"/>
        <v>32122000</v>
      </c>
      <c r="T85" s="11">
        <f t="shared" si="13"/>
        <v>2676833.3333333335</v>
      </c>
      <c r="U85" s="208">
        <f>SUM(S85:T86)</f>
        <v>37398833.333333336</v>
      </c>
      <c r="W85" s="26"/>
    </row>
    <row r="86" spans="1:23" s="4" customFormat="1" ht="21.95" customHeight="1" thickBot="1" x14ac:dyDescent="0.25">
      <c r="A86" s="218"/>
      <c r="B86" s="219"/>
      <c r="C86" s="220"/>
      <c r="D86" s="221"/>
      <c r="E86" s="86">
        <v>133</v>
      </c>
      <c r="F86" s="87" t="s">
        <v>21</v>
      </c>
      <c r="G86" s="60">
        <v>200000</v>
      </c>
      <c r="H86" s="60">
        <v>200000</v>
      </c>
      <c r="I86" s="60">
        <v>200000</v>
      </c>
      <c r="J86" s="103">
        <v>200000</v>
      </c>
      <c r="K86" s="103">
        <v>200000</v>
      </c>
      <c r="L86" s="103">
        <v>200000</v>
      </c>
      <c r="M86" s="112">
        <v>200000</v>
      </c>
      <c r="N86" s="112">
        <v>200000</v>
      </c>
      <c r="O86" s="112">
        <v>200000</v>
      </c>
      <c r="P86" s="103">
        <v>200000</v>
      </c>
      <c r="Q86" s="103">
        <v>200000</v>
      </c>
      <c r="R86" s="103">
        <v>200000</v>
      </c>
      <c r="S86" s="119">
        <f t="shared" si="14"/>
        <v>2400000</v>
      </c>
      <c r="T86" s="123">
        <f t="shared" si="13"/>
        <v>200000</v>
      </c>
      <c r="U86" s="209"/>
      <c r="W86" s="26"/>
    </row>
    <row r="87" spans="1:23" s="47" customFormat="1" ht="21.95" customHeight="1" thickBot="1" x14ac:dyDescent="0.25">
      <c r="A87" s="222">
        <v>47</v>
      </c>
      <c r="B87" s="212">
        <f t="shared" si="11"/>
        <v>1000</v>
      </c>
      <c r="C87" s="214">
        <v>3313030</v>
      </c>
      <c r="D87" s="216" t="s">
        <v>63</v>
      </c>
      <c r="E87" s="75">
        <v>144</v>
      </c>
      <c r="F87" s="76" t="s">
        <v>24</v>
      </c>
      <c r="G87" s="12">
        <v>2300000</v>
      </c>
      <c r="H87" s="12">
        <v>2300000</v>
      </c>
      <c r="I87" s="12">
        <v>2300000</v>
      </c>
      <c r="J87" s="98">
        <v>2300000</v>
      </c>
      <c r="K87" s="98">
        <v>2300000</v>
      </c>
      <c r="L87" s="98">
        <v>2300000</v>
      </c>
      <c r="M87" s="106">
        <v>2300000</v>
      </c>
      <c r="N87" s="106">
        <v>2300000</v>
      </c>
      <c r="O87" s="106">
        <v>2300000</v>
      </c>
      <c r="P87" s="98">
        <v>2300000</v>
      </c>
      <c r="Q87" s="98">
        <v>2300000</v>
      </c>
      <c r="R87" s="98">
        <v>2300000</v>
      </c>
      <c r="S87" s="116">
        <f t="shared" si="14"/>
        <v>27600000</v>
      </c>
      <c r="T87" s="11">
        <f t="shared" si="13"/>
        <v>2300000</v>
      </c>
      <c r="U87" s="208">
        <f>S87+T87+S88+T88</f>
        <v>33487503.833333332</v>
      </c>
      <c r="W87" s="48"/>
    </row>
    <row r="88" spans="1:23" s="4" customFormat="1" ht="21.95" customHeight="1" thickBot="1" x14ac:dyDescent="0.25">
      <c r="A88" s="223"/>
      <c r="B88" s="224"/>
      <c r="C88" s="225"/>
      <c r="D88" s="217"/>
      <c r="E88" s="84">
        <v>133</v>
      </c>
      <c r="F88" s="85" t="s">
        <v>21</v>
      </c>
      <c r="G88" s="61">
        <v>53846</v>
      </c>
      <c r="H88" s="61">
        <v>0</v>
      </c>
      <c r="I88" s="61">
        <v>107696</v>
      </c>
      <c r="J88" s="104">
        <v>350000</v>
      </c>
      <c r="K88" s="104">
        <v>350000</v>
      </c>
      <c r="L88" s="104">
        <v>350000</v>
      </c>
      <c r="M88" s="70">
        <v>350000</v>
      </c>
      <c r="N88" s="70">
        <v>350000</v>
      </c>
      <c r="O88" s="70">
        <v>350000</v>
      </c>
      <c r="P88" s="104">
        <v>350000</v>
      </c>
      <c r="Q88" s="104">
        <v>350000</v>
      </c>
      <c r="R88" s="104">
        <v>350000</v>
      </c>
      <c r="S88" s="126">
        <f t="shared" si="14"/>
        <v>3311542</v>
      </c>
      <c r="T88" s="123">
        <f t="shared" si="13"/>
        <v>275961.83333333331</v>
      </c>
      <c r="U88" s="209"/>
      <c r="W88" s="26"/>
    </row>
    <row r="89" spans="1:23" s="4" customFormat="1" ht="21" customHeight="1" thickBot="1" x14ac:dyDescent="0.25">
      <c r="A89" s="33">
        <v>48</v>
      </c>
      <c r="B89" s="28">
        <f t="shared" si="11"/>
        <v>1000</v>
      </c>
      <c r="C89" s="29">
        <v>6728653</v>
      </c>
      <c r="D89" s="163" t="s">
        <v>64</v>
      </c>
      <c r="E89" s="84">
        <v>144</v>
      </c>
      <c r="F89" s="85" t="s">
        <v>24</v>
      </c>
      <c r="G89" s="12">
        <v>2300000</v>
      </c>
      <c r="H89" s="12">
        <v>2300000</v>
      </c>
      <c r="I89" s="12">
        <v>2300000</v>
      </c>
      <c r="J89" s="98">
        <v>2300000</v>
      </c>
      <c r="K89" s="98">
        <v>2300000</v>
      </c>
      <c r="L89" s="98">
        <v>2300000</v>
      </c>
      <c r="M89" s="106">
        <v>2300000</v>
      </c>
      <c r="N89" s="106">
        <v>2300000</v>
      </c>
      <c r="O89" s="106">
        <v>2300000</v>
      </c>
      <c r="P89" s="98">
        <v>2300000</v>
      </c>
      <c r="Q89" s="98">
        <v>2300000</v>
      </c>
      <c r="R89" s="98">
        <v>2300000</v>
      </c>
      <c r="S89" s="120">
        <f t="shared" si="14"/>
        <v>27600000</v>
      </c>
      <c r="T89" s="11">
        <f t="shared" si="13"/>
        <v>2300000</v>
      </c>
      <c r="U89" s="46">
        <f>SUM(S89:T89)</f>
        <v>29900000</v>
      </c>
      <c r="W89" s="26"/>
    </row>
    <row r="90" spans="1:23" s="47" customFormat="1" ht="21.95" customHeight="1" thickBot="1" x14ac:dyDescent="0.25">
      <c r="A90" s="43">
        <v>49</v>
      </c>
      <c r="B90" s="51">
        <f t="shared" si="11"/>
        <v>1000</v>
      </c>
      <c r="C90" s="44">
        <v>3535937</v>
      </c>
      <c r="D90" s="160" t="s">
        <v>65</v>
      </c>
      <c r="E90" s="75">
        <v>144</v>
      </c>
      <c r="F90" s="76" t="s">
        <v>24</v>
      </c>
      <c r="G90" s="45">
        <v>2300000</v>
      </c>
      <c r="H90" s="45">
        <v>2300000</v>
      </c>
      <c r="I90" s="45">
        <v>2300000</v>
      </c>
      <c r="J90" s="100">
        <v>2300000</v>
      </c>
      <c r="K90" s="100">
        <v>2300000</v>
      </c>
      <c r="L90" s="100">
        <v>2300000</v>
      </c>
      <c r="M90" s="108">
        <v>2300000</v>
      </c>
      <c r="N90" s="108">
        <v>2300000</v>
      </c>
      <c r="O90" s="108">
        <v>2300000</v>
      </c>
      <c r="P90" s="100">
        <v>2300000</v>
      </c>
      <c r="Q90" s="100">
        <v>2300000</v>
      </c>
      <c r="R90" s="100">
        <v>2300000</v>
      </c>
      <c r="S90" s="115">
        <f t="shared" si="14"/>
        <v>27600000</v>
      </c>
      <c r="T90" s="11">
        <f t="shared" si="13"/>
        <v>2300000</v>
      </c>
      <c r="U90" s="46">
        <f>SUM(S90:T90)</f>
        <v>29900000</v>
      </c>
      <c r="W90" s="48"/>
    </row>
    <row r="91" spans="1:23" s="4" customFormat="1" ht="21.95" customHeight="1" x14ac:dyDescent="0.2">
      <c r="A91" s="222">
        <v>50</v>
      </c>
      <c r="B91" s="212">
        <f t="shared" si="11"/>
        <v>1000</v>
      </c>
      <c r="C91" s="214">
        <v>2801912</v>
      </c>
      <c r="D91" s="216" t="s">
        <v>54</v>
      </c>
      <c r="E91" s="84">
        <v>144</v>
      </c>
      <c r="F91" s="85" t="s">
        <v>24</v>
      </c>
      <c r="G91" s="10">
        <v>2700000</v>
      </c>
      <c r="H91" s="10">
        <v>2700000</v>
      </c>
      <c r="I91" s="10">
        <v>2700000</v>
      </c>
      <c r="J91" s="105">
        <v>2700000</v>
      </c>
      <c r="K91" s="105">
        <v>2700000</v>
      </c>
      <c r="L91" s="105">
        <v>2700000</v>
      </c>
      <c r="M91" s="113">
        <v>2700000</v>
      </c>
      <c r="N91" s="113">
        <v>2700000</v>
      </c>
      <c r="O91" s="113">
        <v>2700000</v>
      </c>
      <c r="P91" s="105">
        <v>2700000</v>
      </c>
      <c r="Q91" s="105">
        <v>2700000</v>
      </c>
      <c r="R91" s="105">
        <v>2700000</v>
      </c>
      <c r="S91" s="118">
        <f t="shared" si="14"/>
        <v>32400000</v>
      </c>
      <c r="T91" s="11">
        <f t="shared" si="13"/>
        <v>2700000</v>
      </c>
      <c r="U91" s="208">
        <f>T92+T91+S91+S92</f>
        <v>37266666.666666664</v>
      </c>
      <c r="W91" s="26"/>
    </row>
    <row r="92" spans="1:23" s="4" customFormat="1" ht="21.95" customHeight="1" thickBot="1" x14ac:dyDescent="0.25">
      <c r="A92" s="226"/>
      <c r="B92" s="213"/>
      <c r="C92" s="215"/>
      <c r="D92" s="217"/>
      <c r="E92" s="84">
        <v>133</v>
      </c>
      <c r="F92" s="85" t="s">
        <v>21</v>
      </c>
      <c r="G92" s="61">
        <v>0</v>
      </c>
      <c r="H92" s="61">
        <v>0</v>
      </c>
      <c r="I92" s="61">
        <v>0</v>
      </c>
      <c r="J92" s="104">
        <v>0</v>
      </c>
      <c r="K92" s="104">
        <v>0</v>
      </c>
      <c r="L92" s="104">
        <v>0</v>
      </c>
      <c r="M92" s="70">
        <v>0</v>
      </c>
      <c r="N92" s="70">
        <v>0</v>
      </c>
      <c r="O92" s="70">
        <v>500000</v>
      </c>
      <c r="P92" s="104">
        <v>500000</v>
      </c>
      <c r="Q92" s="104">
        <v>500000</v>
      </c>
      <c r="R92" s="104">
        <v>500000</v>
      </c>
      <c r="S92" s="120">
        <f t="shared" ref="S92" si="15">SUM(G92:R92)</f>
        <v>2000000</v>
      </c>
      <c r="T92" s="123">
        <f t="shared" si="13"/>
        <v>166666.66666666666</v>
      </c>
      <c r="U92" s="209"/>
      <c r="W92" s="26"/>
    </row>
    <row r="93" spans="1:23" s="38" customFormat="1" ht="21.95" customHeight="1" x14ac:dyDescent="0.2">
      <c r="A93" s="186">
        <v>51</v>
      </c>
      <c r="B93" s="180">
        <f t="shared" si="11"/>
        <v>1000</v>
      </c>
      <c r="C93" s="194">
        <v>3262352</v>
      </c>
      <c r="D93" s="182" t="s">
        <v>70</v>
      </c>
      <c r="E93" s="71">
        <v>144</v>
      </c>
      <c r="F93" s="72" t="s">
        <v>24</v>
      </c>
      <c r="G93" s="12">
        <v>2000000</v>
      </c>
      <c r="H93" s="12">
        <v>2000000</v>
      </c>
      <c r="I93" s="12">
        <v>2000000</v>
      </c>
      <c r="J93" s="98">
        <v>2000000</v>
      </c>
      <c r="K93" s="98">
        <v>2000000</v>
      </c>
      <c r="L93" s="98">
        <v>2000000</v>
      </c>
      <c r="M93" s="106">
        <v>2000000</v>
      </c>
      <c r="N93" s="106">
        <v>2000000</v>
      </c>
      <c r="O93" s="106">
        <v>2000000</v>
      </c>
      <c r="P93" s="98">
        <v>2000000</v>
      </c>
      <c r="Q93" s="98">
        <v>2000000</v>
      </c>
      <c r="R93" s="98">
        <v>2000000</v>
      </c>
      <c r="S93" s="116">
        <f t="shared" ref="S93:S105" si="16">SUM(G93:R93)</f>
        <v>24000000</v>
      </c>
      <c r="T93" s="11">
        <f t="shared" si="13"/>
        <v>2000000</v>
      </c>
      <c r="U93" s="208">
        <f>SUM(S93:T94)</f>
        <v>37230500</v>
      </c>
      <c r="W93" s="39"/>
    </row>
    <row r="94" spans="1:23" s="25" customFormat="1" ht="21.95" customHeight="1" thickBot="1" x14ac:dyDescent="0.25">
      <c r="A94" s="187"/>
      <c r="B94" s="181"/>
      <c r="C94" s="195"/>
      <c r="D94" s="183"/>
      <c r="E94" s="73">
        <v>133</v>
      </c>
      <c r="F94" s="74" t="s">
        <v>21</v>
      </c>
      <c r="G94" s="9">
        <v>800000</v>
      </c>
      <c r="H94" s="9">
        <v>800000</v>
      </c>
      <c r="I94" s="9">
        <v>800000</v>
      </c>
      <c r="J94" s="99">
        <v>800000</v>
      </c>
      <c r="K94" s="99">
        <v>800000</v>
      </c>
      <c r="L94" s="99">
        <v>800000</v>
      </c>
      <c r="M94" s="107">
        <v>800000</v>
      </c>
      <c r="N94" s="107">
        <v>800000</v>
      </c>
      <c r="O94" s="107">
        <v>800000</v>
      </c>
      <c r="P94" s="99">
        <v>800000</v>
      </c>
      <c r="Q94" s="99">
        <v>800000</v>
      </c>
      <c r="R94" s="99">
        <v>1630500</v>
      </c>
      <c r="S94" s="101">
        <f t="shared" si="16"/>
        <v>10430500</v>
      </c>
      <c r="T94" s="123">
        <v>800000</v>
      </c>
      <c r="U94" s="209"/>
      <c r="W94" s="41"/>
    </row>
    <row r="95" spans="1:23" s="4" customFormat="1" ht="21.95" customHeight="1" x14ac:dyDescent="0.2">
      <c r="A95" s="218">
        <v>52</v>
      </c>
      <c r="B95" s="219">
        <f t="shared" si="11"/>
        <v>1000</v>
      </c>
      <c r="C95" s="220">
        <v>4073974</v>
      </c>
      <c r="D95" s="221" t="s">
        <v>58</v>
      </c>
      <c r="E95" s="82">
        <v>141</v>
      </c>
      <c r="F95" s="83" t="s">
        <v>91</v>
      </c>
      <c r="G95" s="10">
        <v>2000000</v>
      </c>
      <c r="H95" s="10">
        <v>2000000</v>
      </c>
      <c r="I95" s="10">
        <v>2000000</v>
      </c>
      <c r="J95" s="105">
        <v>2000000</v>
      </c>
      <c r="K95" s="105">
        <v>2000000</v>
      </c>
      <c r="L95" s="105">
        <v>2000000</v>
      </c>
      <c r="M95" s="113">
        <v>2000000</v>
      </c>
      <c r="N95" s="113">
        <v>2000000</v>
      </c>
      <c r="O95" s="113">
        <v>2000000</v>
      </c>
      <c r="P95" s="105">
        <v>2000000</v>
      </c>
      <c r="Q95" s="105">
        <v>2000000</v>
      </c>
      <c r="R95" s="105">
        <v>2000000</v>
      </c>
      <c r="S95" s="118">
        <f t="shared" si="16"/>
        <v>24000000</v>
      </c>
      <c r="T95" s="11">
        <f t="shared" si="13"/>
        <v>2000000</v>
      </c>
      <c r="U95" s="208">
        <f>SUM(S95:T96)</f>
        <v>35100000</v>
      </c>
      <c r="W95" s="26"/>
    </row>
    <row r="96" spans="1:23" s="4" customFormat="1" ht="21.95" customHeight="1" thickBot="1" x14ac:dyDescent="0.25">
      <c r="A96" s="218"/>
      <c r="B96" s="219"/>
      <c r="C96" s="220"/>
      <c r="D96" s="221"/>
      <c r="E96" s="86">
        <v>133</v>
      </c>
      <c r="F96" s="87" t="s">
        <v>21</v>
      </c>
      <c r="G96" s="60">
        <v>700000</v>
      </c>
      <c r="H96" s="60">
        <v>700000</v>
      </c>
      <c r="I96" s="60">
        <v>700000</v>
      </c>
      <c r="J96" s="103">
        <v>700000</v>
      </c>
      <c r="K96" s="103">
        <v>700000</v>
      </c>
      <c r="L96" s="103">
        <v>700000</v>
      </c>
      <c r="M96" s="112">
        <v>700000</v>
      </c>
      <c r="N96" s="112">
        <v>700000</v>
      </c>
      <c r="O96" s="112">
        <v>700000</v>
      </c>
      <c r="P96" s="103">
        <v>700000</v>
      </c>
      <c r="Q96" s="103">
        <v>700000</v>
      </c>
      <c r="R96" s="103">
        <v>700000</v>
      </c>
      <c r="S96" s="119">
        <f t="shared" si="16"/>
        <v>8400000</v>
      </c>
      <c r="T96" s="123">
        <f t="shared" si="13"/>
        <v>700000</v>
      </c>
      <c r="U96" s="209"/>
      <c r="W96" s="26"/>
    </row>
    <row r="97" spans="1:23" s="38" customFormat="1" ht="21.95" customHeight="1" x14ac:dyDescent="0.2">
      <c r="A97" s="186">
        <v>53</v>
      </c>
      <c r="B97" s="180">
        <f t="shared" ref="B97:B105" si="17">$B$22</f>
        <v>1000</v>
      </c>
      <c r="C97" s="194">
        <v>4382417</v>
      </c>
      <c r="D97" s="182" t="s">
        <v>55</v>
      </c>
      <c r="E97" s="71">
        <v>145</v>
      </c>
      <c r="F97" s="72" t="s">
        <v>25</v>
      </c>
      <c r="G97" s="12">
        <v>0</v>
      </c>
      <c r="H97" s="12">
        <v>3600000</v>
      </c>
      <c r="I97" s="12">
        <v>1800000</v>
      </c>
      <c r="J97" s="98">
        <v>1800000</v>
      </c>
      <c r="K97" s="98">
        <v>1800000</v>
      </c>
      <c r="L97" s="98">
        <v>1800000</v>
      </c>
      <c r="M97" s="106">
        <v>1800000</v>
      </c>
      <c r="N97" s="106">
        <v>1800000</v>
      </c>
      <c r="O97" s="106">
        <v>1800000</v>
      </c>
      <c r="P97" s="98">
        <v>1800000</v>
      </c>
      <c r="Q97" s="98">
        <v>1800000</v>
      </c>
      <c r="R97" s="98">
        <v>1800000</v>
      </c>
      <c r="S97" s="116">
        <f t="shared" si="16"/>
        <v>21600000</v>
      </c>
      <c r="T97" s="11">
        <f t="shared" si="13"/>
        <v>1800000</v>
      </c>
      <c r="U97" s="208">
        <f>SUM(S97:T98)</f>
        <v>32500000</v>
      </c>
      <c r="W97" s="39"/>
    </row>
    <row r="98" spans="1:23" s="25" customFormat="1" ht="21.95" customHeight="1" thickBot="1" x14ac:dyDescent="0.25">
      <c r="A98" s="187"/>
      <c r="B98" s="181"/>
      <c r="C98" s="195"/>
      <c r="D98" s="183"/>
      <c r="E98" s="73">
        <v>133</v>
      </c>
      <c r="F98" s="74" t="s">
        <v>21</v>
      </c>
      <c r="G98" s="9">
        <v>0</v>
      </c>
      <c r="H98" s="9">
        <v>1400000</v>
      </c>
      <c r="I98" s="9">
        <v>700000</v>
      </c>
      <c r="J98" s="99">
        <v>700000</v>
      </c>
      <c r="K98" s="99">
        <v>700000</v>
      </c>
      <c r="L98" s="99">
        <v>700000</v>
      </c>
      <c r="M98" s="107">
        <v>700000</v>
      </c>
      <c r="N98" s="107">
        <v>700000</v>
      </c>
      <c r="O98" s="107">
        <v>700000</v>
      </c>
      <c r="P98" s="99">
        <v>700000</v>
      </c>
      <c r="Q98" s="99">
        <v>700000</v>
      </c>
      <c r="R98" s="99">
        <v>700000</v>
      </c>
      <c r="S98" s="101">
        <f t="shared" si="16"/>
        <v>8400000</v>
      </c>
      <c r="T98" s="123">
        <f t="shared" si="13"/>
        <v>700000</v>
      </c>
      <c r="U98" s="209"/>
      <c r="W98" s="41"/>
    </row>
    <row r="99" spans="1:23" s="4" customFormat="1" ht="21.95" customHeight="1" x14ac:dyDescent="0.2">
      <c r="A99" s="218">
        <v>54</v>
      </c>
      <c r="B99" s="219">
        <f t="shared" si="17"/>
        <v>1000</v>
      </c>
      <c r="C99" s="220">
        <v>546880</v>
      </c>
      <c r="D99" s="221" t="s">
        <v>56</v>
      </c>
      <c r="E99" s="82">
        <v>145</v>
      </c>
      <c r="F99" s="83" t="s">
        <v>25</v>
      </c>
      <c r="G99" s="10">
        <v>0</v>
      </c>
      <c r="H99" s="12">
        <v>3600000</v>
      </c>
      <c r="I99" s="12">
        <v>1800000</v>
      </c>
      <c r="J99" s="98">
        <v>1800000</v>
      </c>
      <c r="K99" s="98">
        <v>1800000</v>
      </c>
      <c r="L99" s="98">
        <v>1800000</v>
      </c>
      <c r="M99" s="106">
        <v>1800000</v>
      </c>
      <c r="N99" s="106">
        <v>1800000</v>
      </c>
      <c r="O99" s="106">
        <v>1800000</v>
      </c>
      <c r="P99" s="98">
        <v>1800000</v>
      </c>
      <c r="Q99" s="98">
        <v>1800000</v>
      </c>
      <c r="R99" s="98">
        <v>1800000</v>
      </c>
      <c r="S99" s="118">
        <f t="shared" si="16"/>
        <v>21600000</v>
      </c>
      <c r="T99" s="11">
        <f t="shared" si="13"/>
        <v>1800000</v>
      </c>
      <c r="U99" s="208">
        <f>SUM(S99:T100)</f>
        <v>32500000</v>
      </c>
      <c r="W99" s="26"/>
    </row>
    <row r="100" spans="1:23" s="4" customFormat="1" ht="21.95" customHeight="1" thickBot="1" x14ac:dyDescent="0.25">
      <c r="A100" s="218"/>
      <c r="B100" s="219"/>
      <c r="C100" s="220"/>
      <c r="D100" s="221"/>
      <c r="E100" s="86">
        <v>133</v>
      </c>
      <c r="F100" s="87" t="s">
        <v>21</v>
      </c>
      <c r="G100" s="60">
        <v>0</v>
      </c>
      <c r="H100" s="9">
        <v>1400000</v>
      </c>
      <c r="I100" s="9">
        <v>700000</v>
      </c>
      <c r="J100" s="99">
        <v>700000</v>
      </c>
      <c r="K100" s="99">
        <v>700000</v>
      </c>
      <c r="L100" s="99">
        <v>700000</v>
      </c>
      <c r="M100" s="107">
        <v>700000</v>
      </c>
      <c r="N100" s="107">
        <v>700000</v>
      </c>
      <c r="O100" s="107">
        <v>700000</v>
      </c>
      <c r="P100" s="99">
        <v>700000</v>
      </c>
      <c r="Q100" s="99">
        <v>700000</v>
      </c>
      <c r="R100" s="99">
        <v>700000</v>
      </c>
      <c r="S100" s="119">
        <f t="shared" si="16"/>
        <v>8400000</v>
      </c>
      <c r="T100" s="123">
        <f t="shared" si="13"/>
        <v>700000</v>
      </c>
      <c r="U100" s="209"/>
      <c r="W100" s="26"/>
    </row>
    <row r="101" spans="1:23" s="47" customFormat="1" ht="33.75" customHeight="1" thickBot="1" x14ac:dyDescent="0.25">
      <c r="A101" s="43">
        <v>55</v>
      </c>
      <c r="B101" s="51">
        <f t="shared" si="17"/>
        <v>1000</v>
      </c>
      <c r="C101" s="44">
        <v>3991557</v>
      </c>
      <c r="D101" s="160" t="s">
        <v>59</v>
      </c>
      <c r="E101" s="75">
        <v>145</v>
      </c>
      <c r="F101" s="76" t="s">
        <v>25</v>
      </c>
      <c r="G101" s="45">
        <v>4000000</v>
      </c>
      <c r="H101" s="45">
        <v>4000000</v>
      </c>
      <c r="I101" s="45">
        <v>4000000</v>
      </c>
      <c r="J101" s="100">
        <v>4000000</v>
      </c>
      <c r="K101" s="100">
        <v>4000000</v>
      </c>
      <c r="L101" s="100">
        <v>4000000</v>
      </c>
      <c r="M101" s="108">
        <v>4000000</v>
      </c>
      <c r="N101" s="108">
        <v>4000000</v>
      </c>
      <c r="O101" s="108">
        <v>4000000</v>
      </c>
      <c r="P101" s="100">
        <v>4000000</v>
      </c>
      <c r="Q101" s="100">
        <v>4000000</v>
      </c>
      <c r="R101" s="100">
        <v>4000000</v>
      </c>
      <c r="S101" s="115">
        <f t="shared" si="16"/>
        <v>48000000</v>
      </c>
      <c r="T101" s="11">
        <f t="shared" si="13"/>
        <v>4000000</v>
      </c>
      <c r="U101" s="46">
        <f>SUM(S101:T101)</f>
        <v>52000000</v>
      </c>
      <c r="W101" s="48"/>
    </row>
    <row r="102" spans="1:23" s="4" customFormat="1" ht="21.95" customHeight="1" thickBot="1" x14ac:dyDescent="0.25">
      <c r="A102" s="33">
        <v>56</v>
      </c>
      <c r="B102" s="28">
        <f t="shared" si="17"/>
        <v>1000</v>
      </c>
      <c r="C102" s="29">
        <v>3230669</v>
      </c>
      <c r="D102" s="163" t="s">
        <v>66</v>
      </c>
      <c r="E102" s="84">
        <v>144</v>
      </c>
      <c r="F102" s="85" t="s">
        <v>24</v>
      </c>
      <c r="G102" s="61">
        <v>2150000</v>
      </c>
      <c r="H102" s="61">
        <v>2150000</v>
      </c>
      <c r="I102" s="61">
        <v>2150000</v>
      </c>
      <c r="J102" s="104">
        <v>2150000</v>
      </c>
      <c r="K102" s="104">
        <v>2150000</v>
      </c>
      <c r="L102" s="104">
        <v>2150000</v>
      </c>
      <c r="M102" s="70">
        <v>2150000</v>
      </c>
      <c r="N102" s="70">
        <v>2150000</v>
      </c>
      <c r="O102" s="70">
        <v>2150000</v>
      </c>
      <c r="P102" s="104">
        <v>2150000</v>
      </c>
      <c r="Q102" s="104">
        <v>2150000</v>
      </c>
      <c r="R102" s="104">
        <v>2150000</v>
      </c>
      <c r="S102" s="120">
        <f t="shared" si="16"/>
        <v>25800000</v>
      </c>
      <c r="T102" s="11">
        <f t="shared" si="13"/>
        <v>2150000</v>
      </c>
      <c r="U102" s="46">
        <f>SUM(S102:T102)</f>
        <v>27950000</v>
      </c>
      <c r="W102" s="26"/>
    </row>
    <row r="103" spans="1:23" s="47" customFormat="1" ht="21.95" customHeight="1" thickBot="1" x14ac:dyDescent="0.25">
      <c r="A103" s="210">
        <v>57</v>
      </c>
      <c r="B103" s="212">
        <f t="shared" si="17"/>
        <v>1000</v>
      </c>
      <c r="C103" s="214">
        <v>2360062</v>
      </c>
      <c r="D103" s="227" t="s">
        <v>68</v>
      </c>
      <c r="E103" s="168">
        <v>141</v>
      </c>
      <c r="F103" s="76" t="s">
        <v>91</v>
      </c>
      <c r="G103" s="12">
        <v>3000000</v>
      </c>
      <c r="H103" s="12">
        <v>3000000</v>
      </c>
      <c r="I103" s="12">
        <v>3000000</v>
      </c>
      <c r="J103" s="98">
        <v>5100000</v>
      </c>
      <c r="K103" s="98">
        <v>0</v>
      </c>
      <c r="L103" s="98">
        <v>0</v>
      </c>
      <c r="M103" s="106">
        <v>0</v>
      </c>
      <c r="N103" s="106">
        <v>0</v>
      </c>
      <c r="O103" s="106">
        <v>0</v>
      </c>
      <c r="P103" s="98">
        <v>0</v>
      </c>
      <c r="Q103" s="98">
        <v>0</v>
      </c>
      <c r="R103" s="98">
        <v>0</v>
      </c>
      <c r="S103" s="116">
        <f t="shared" si="16"/>
        <v>14100000</v>
      </c>
      <c r="T103" s="11">
        <v>0</v>
      </c>
      <c r="U103" s="208">
        <f>S103+T103+S104+T104</f>
        <v>16500000</v>
      </c>
      <c r="W103" s="48"/>
    </row>
    <row r="104" spans="1:23" s="4" customFormat="1" ht="21.95" customHeight="1" thickBot="1" x14ac:dyDescent="0.25">
      <c r="A104" s="211"/>
      <c r="B104" s="213"/>
      <c r="C104" s="215"/>
      <c r="D104" s="228"/>
      <c r="E104" s="153">
        <v>133</v>
      </c>
      <c r="F104" s="85"/>
      <c r="G104" s="61"/>
      <c r="H104" s="61"/>
      <c r="I104" s="61"/>
      <c r="J104" s="104">
        <v>2400000</v>
      </c>
      <c r="K104" s="104">
        <v>0</v>
      </c>
      <c r="L104" s="104">
        <v>0</v>
      </c>
      <c r="M104" s="70">
        <v>0</v>
      </c>
      <c r="N104" s="70">
        <v>0</v>
      </c>
      <c r="O104" s="70">
        <v>0</v>
      </c>
      <c r="P104" s="104">
        <v>0</v>
      </c>
      <c r="Q104" s="104">
        <v>0</v>
      </c>
      <c r="R104" s="104">
        <v>0</v>
      </c>
      <c r="S104" s="126">
        <f t="shared" si="16"/>
        <v>2400000</v>
      </c>
      <c r="T104" s="123">
        <v>0</v>
      </c>
      <c r="U104" s="209"/>
      <c r="W104" s="26"/>
    </row>
    <row r="105" spans="1:23" s="4" customFormat="1" ht="21.95" customHeight="1" x14ac:dyDescent="0.2">
      <c r="A105" s="229">
        <v>58</v>
      </c>
      <c r="B105" s="230">
        <f t="shared" si="17"/>
        <v>1000</v>
      </c>
      <c r="C105" s="231">
        <v>4007956</v>
      </c>
      <c r="D105" s="232" t="s">
        <v>67</v>
      </c>
      <c r="E105" s="82">
        <v>144</v>
      </c>
      <c r="F105" s="83" t="s">
        <v>24</v>
      </c>
      <c r="G105" s="12">
        <v>2300000</v>
      </c>
      <c r="H105" s="12">
        <v>2300000</v>
      </c>
      <c r="I105" s="12">
        <v>2300000</v>
      </c>
      <c r="J105" s="98">
        <v>2300000</v>
      </c>
      <c r="K105" s="98">
        <v>2300000</v>
      </c>
      <c r="L105" s="98">
        <v>2300000</v>
      </c>
      <c r="M105" s="106">
        <v>2300000</v>
      </c>
      <c r="N105" s="106">
        <v>2300000</v>
      </c>
      <c r="O105" s="106">
        <v>2300000</v>
      </c>
      <c r="P105" s="98">
        <v>2300000</v>
      </c>
      <c r="Q105" s="98">
        <v>2300000</v>
      </c>
      <c r="R105" s="98">
        <v>2300000</v>
      </c>
      <c r="S105" s="118">
        <f t="shared" si="16"/>
        <v>27600000</v>
      </c>
      <c r="T105" s="11">
        <f t="shared" si="13"/>
        <v>2300000</v>
      </c>
      <c r="U105" s="208">
        <f>SUM(S105:T106)</f>
        <v>34143756.833333336</v>
      </c>
      <c r="W105" s="26"/>
    </row>
    <row r="106" spans="1:23" s="4" customFormat="1" ht="21.95" customHeight="1" thickBot="1" x14ac:dyDescent="0.3">
      <c r="A106" s="218"/>
      <c r="B106" s="219"/>
      <c r="C106" s="220"/>
      <c r="D106" s="183"/>
      <c r="E106" s="73">
        <v>133</v>
      </c>
      <c r="F106" s="74" t="s">
        <v>21</v>
      </c>
      <c r="G106" s="132">
        <v>282692</v>
      </c>
      <c r="H106" s="132">
        <v>282692</v>
      </c>
      <c r="I106" s="132">
        <v>201930</v>
      </c>
      <c r="J106" s="132">
        <v>350000</v>
      </c>
      <c r="K106" s="132">
        <v>350000</v>
      </c>
      <c r="L106" s="132">
        <v>350000</v>
      </c>
      <c r="M106" s="133">
        <v>350000</v>
      </c>
      <c r="N106" s="133">
        <v>350000</v>
      </c>
      <c r="O106" s="133">
        <v>350000</v>
      </c>
      <c r="P106" s="132">
        <v>350000</v>
      </c>
      <c r="Q106" s="132">
        <v>350000</v>
      </c>
      <c r="R106" s="132">
        <v>350000</v>
      </c>
      <c r="S106" s="99">
        <f>SUM(G106:R106)</f>
        <v>3917314</v>
      </c>
      <c r="T106" s="123">
        <f t="shared" ref="T106:T128" si="18">S106/12</f>
        <v>326442.83333333331</v>
      </c>
      <c r="U106" s="209"/>
      <c r="W106" s="26"/>
    </row>
    <row r="107" spans="1:23" s="4" customFormat="1" ht="21.95" customHeight="1" thickBot="1" x14ac:dyDescent="0.25">
      <c r="A107" s="33">
        <v>59</v>
      </c>
      <c r="B107" s="28">
        <f t="shared" ref="B107:B110" si="19">$B$22</f>
        <v>1000</v>
      </c>
      <c r="C107" s="29">
        <v>1353170</v>
      </c>
      <c r="D107" s="163" t="s">
        <v>79</v>
      </c>
      <c r="E107" s="84">
        <v>144</v>
      </c>
      <c r="F107" s="85" t="s">
        <v>24</v>
      </c>
      <c r="G107" s="61">
        <v>1500000</v>
      </c>
      <c r="H107" s="61">
        <v>1500000</v>
      </c>
      <c r="I107" s="61">
        <v>1500000</v>
      </c>
      <c r="J107" s="104">
        <v>1500000</v>
      </c>
      <c r="K107" s="104">
        <v>1500000</v>
      </c>
      <c r="L107" s="104">
        <v>2000000</v>
      </c>
      <c r="M107" s="70">
        <v>2000000</v>
      </c>
      <c r="N107" s="70">
        <v>2000000</v>
      </c>
      <c r="O107" s="70">
        <v>2000000</v>
      </c>
      <c r="P107" s="104">
        <v>2000000</v>
      </c>
      <c r="Q107" s="104">
        <v>2000000</v>
      </c>
      <c r="R107" s="104">
        <v>2000000</v>
      </c>
      <c r="S107" s="120">
        <f t="shared" ref="S107:S111" si="20">SUM(G107:R107)</f>
        <v>21500000</v>
      </c>
      <c r="T107" s="11">
        <f t="shared" si="18"/>
        <v>1791666.6666666667</v>
      </c>
      <c r="U107" s="46">
        <f>SUM(S107:T107)</f>
        <v>23291666.666666668</v>
      </c>
      <c r="W107" s="26"/>
    </row>
    <row r="108" spans="1:23" s="38" customFormat="1" ht="21.95" customHeight="1" x14ac:dyDescent="0.2">
      <c r="A108" s="186">
        <v>60</v>
      </c>
      <c r="B108" s="180">
        <f t="shared" si="19"/>
        <v>1000</v>
      </c>
      <c r="C108" s="194">
        <v>858031</v>
      </c>
      <c r="D108" s="182" t="s">
        <v>80</v>
      </c>
      <c r="E108" s="71">
        <v>144</v>
      </c>
      <c r="F108" s="72" t="s">
        <v>24</v>
      </c>
      <c r="G108" s="12">
        <v>3200000</v>
      </c>
      <c r="H108" s="12">
        <v>3200000</v>
      </c>
      <c r="I108" s="12">
        <v>3200000</v>
      </c>
      <c r="J108" s="98">
        <v>3200000</v>
      </c>
      <c r="K108" s="98">
        <v>3200000</v>
      </c>
      <c r="L108" s="98">
        <v>3200000</v>
      </c>
      <c r="M108" s="106">
        <v>3200000</v>
      </c>
      <c r="N108" s="106">
        <v>3200000</v>
      </c>
      <c r="O108" s="106">
        <v>3200000</v>
      </c>
      <c r="P108" s="98">
        <v>3200000</v>
      </c>
      <c r="Q108" s="98">
        <v>3200000</v>
      </c>
      <c r="R108" s="98">
        <v>3200000</v>
      </c>
      <c r="S108" s="116">
        <f t="shared" si="20"/>
        <v>38400000</v>
      </c>
      <c r="T108" s="11">
        <f t="shared" si="18"/>
        <v>3200000</v>
      </c>
      <c r="U108" s="208">
        <f>SUM(S108:T109)</f>
        <v>54600000</v>
      </c>
      <c r="W108" s="39"/>
    </row>
    <row r="109" spans="1:23" s="25" customFormat="1" ht="21.95" customHeight="1" thickBot="1" x14ac:dyDescent="0.25">
      <c r="A109" s="187"/>
      <c r="B109" s="181"/>
      <c r="C109" s="195"/>
      <c r="D109" s="183"/>
      <c r="E109" s="73">
        <v>133</v>
      </c>
      <c r="F109" s="74" t="s">
        <v>21</v>
      </c>
      <c r="G109" s="9">
        <v>1000000</v>
      </c>
      <c r="H109" s="9">
        <v>1000000</v>
      </c>
      <c r="I109" s="9">
        <v>1000000</v>
      </c>
      <c r="J109" s="99">
        <v>1000000</v>
      </c>
      <c r="K109" s="99">
        <v>1000000</v>
      </c>
      <c r="L109" s="99">
        <v>1000000</v>
      </c>
      <c r="M109" s="107">
        <v>1000000</v>
      </c>
      <c r="N109" s="107">
        <v>1000000</v>
      </c>
      <c r="O109" s="107">
        <v>1000000</v>
      </c>
      <c r="P109" s="99">
        <v>1000000</v>
      </c>
      <c r="Q109" s="99">
        <v>1000000</v>
      </c>
      <c r="R109" s="99">
        <v>1000000</v>
      </c>
      <c r="S109" s="101">
        <f t="shared" si="20"/>
        <v>12000000</v>
      </c>
      <c r="T109" s="123">
        <f t="shared" si="18"/>
        <v>1000000</v>
      </c>
      <c r="U109" s="209"/>
      <c r="W109" s="41"/>
    </row>
    <row r="110" spans="1:23" s="38" customFormat="1" ht="21.95" customHeight="1" x14ac:dyDescent="0.2">
      <c r="A110" s="186">
        <v>61</v>
      </c>
      <c r="B110" s="180">
        <f t="shared" si="19"/>
        <v>1000</v>
      </c>
      <c r="C110" s="194">
        <v>4821541</v>
      </c>
      <c r="D110" s="182" t="s">
        <v>84</v>
      </c>
      <c r="E110" s="71">
        <v>141</v>
      </c>
      <c r="F110" s="72" t="s">
        <v>91</v>
      </c>
      <c r="G110" s="12">
        <v>2000000</v>
      </c>
      <c r="H110" s="12">
        <v>2000000</v>
      </c>
      <c r="I110" s="12">
        <v>2000000</v>
      </c>
      <c r="J110" s="98">
        <v>2000000</v>
      </c>
      <c r="K110" s="98">
        <v>2000000</v>
      </c>
      <c r="L110" s="98">
        <v>2000000</v>
      </c>
      <c r="M110" s="106">
        <v>2000000</v>
      </c>
      <c r="N110" s="106">
        <v>2000000</v>
      </c>
      <c r="O110" s="106">
        <v>2000000</v>
      </c>
      <c r="P110" s="98">
        <v>2000000</v>
      </c>
      <c r="Q110" s="98">
        <v>2000000</v>
      </c>
      <c r="R110" s="98">
        <v>2000000</v>
      </c>
      <c r="S110" s="116">
        <f t="shared" si="20"/>
        <v>24000000</v>
      </c>
      <c r="T110" s="11">
        <f t="shared" si="18"/>
        <v>2000000</v>
      </c>
      <c r="U110" s="208">
        <f>SUM(S110:T111)</f>
        <v>28600000</v>
      </c>
      <c r="W110" s="39"/>
    </row>
    <row r="111" spans="1:23" s="25" customFormat="1" ht="21.95" customHeight="1" thickBot="1" x14ac:dyDescent="0.25">
      <c r="A111" s="187"/>
      <c r="B111" s="181"/>
      <c r="C111" s="195"/>
      <c r="D111" s="183"/>
      <c r="E111" s="73">
        <v>133</v>
      </c>
      <c r="F111" s="74" t="s">
        <v>21</v>
      </c>
      <c r="G111" s="9">
        <v>200000</v>
      </c>
      <c r="H111" s="9">
        <v>200000</v>
      </c>
      <c r="I111" s="9">
        <v>200000</v>
      </c>
      <c r="J111" s="99">
        <v>200000</v>
      </c>
      <c r="K111" s="99">
        <v>200000</v>
      </c>
      <c r="L111" s="99">
        <v>200000</v>
      </c>
      <c r="M111" s="107">
        <v>200000</v>
      </c>
      <c r="N111" s="107">
        <v>200000</v>
      </c>
      <c r="O111" s="107">
        <v>200000</v>
      </c>
      <c r="P111" s="99">
        <v>200000</v>
      </c>
      <c r="Q111" s="99">
        <v>200000</v>
      </c>
      <c r="R111" s="99">
        <v>200000</v>
      </c>
      <c r="S111" s="101">
        <f t="shared" si="20"/>
        <v>2400000</v>
      </c>
      <c r="T111" s="123">
        <f t="shared" si="18"/>
        <v>200000</v>
      </c>
      <c r="U111" s="209"/>
      <c r="W111" s="41"/>
    </row>
    <row r="112" spans="1:23" s="4" customFormat="1" ht="36" customHeight="1" thickBot="1" x14ac:dyDescent="0.25">
      <c r="A112" s="64">
        <v>62</v>
      </c>
      <c r="B112" s="65">
        <f>$B$22</f>
        <v>1000</v>
      </c>
      <c r="C112" s="66">
        <v>3757898</v>
      </c>
      <c r="D112" s="162" t="s">
        <v>85</v>
      </c>
      <c r="E112" s="82">
        <v>144</v>
      </c>
      <c r="F112" s="83" t="s">
        <v>24</v>
      </c>
      <c r="G112" s="10">
        <v>2300000</v>
      </c>
      <c r="H112" s="10">
        <v>2300000</v>
      </c>
      <c r="I112" s="10">
        <v>2300000</v>
      </c>
      <c r="J112" s="105">
        <v>2300000</v>
      </c>
      <c r="K112" s="105">
        <v>2300000</v>
      </c>
      <c r="L112" s="105">
        <v>2300000</v>
      </c>
      <c r="M112" s="113">
        <v>2300000</v>
      </c>
      <c r="N112" s="113">
        <v>2300000</v>
      </c>
      <c r="O112" s="113">
        <v>2300000</v>
      </c>
      <c r="P112" s="105">
        <v>2300000</v>
      </c>
      <c r="Q112" s="105">
        <v>2300000</v>
      </c>
      <c r="R112" s="105">
        <v>2300000</v>
      </c>
      <c r="S112" s="118">
        <f>SUM(G112:R112)</f>
        <v>27600000</v>
      </c>
      <c r="T112" s="11">
        <f t="shared" si="18"/>
        <v>2300000</v>
      </c>
      <c r="U112" s="62">
        <f>SUM(S112:T112)</f>
        <v>29900000</v>
      </c>
      <c r="W112" s="26"/>
    </row>
    <row r="113" spans="1:23" s="38" customFormat="1" ht="21.95" customHeight="1" x14ac:dyDescent="0.2">
      <c r="A113" s="186">
        <v>63</v>
      </c>
      <c r="B113" s="180">
        <f>$B$22</f>
        <v>1000</v>
      </c>
      <c r="C113" s="194">
        <v>4356160</v>
      </c>
      <c r="D113" s="182" t="s">
        <v>90</v>
      </c>
      <c r="E113" s="71">
        <v>141</v>
      </c>
      <c r="F113" s="72" t="s">
        <v>91</v>
      </c>
      <c r="G113" s="12">
        <v>2300000</v>
      </c>
      <c r="H113" s="12">
        <v>2300000</v>
      </c>
      <c r="I113" s="12">
        <v>2300000</v>
      </c>
      <c r="J113" s="98">
        <v>2500000</v>
      </c>
      <c r="K113" s="98">
        <v>2500000</v>
      </c>
      <c r="L113" s="98">
        <v>2500000</v>
      </c>
      <c r="M113" s="106">
        <v>2500000</v>
      </c>
      <c r="N113" s="106">
        <v>2500000</v>
      </c>
      <c r="O113" s="106">
        <v>2500000</v>
      </c>
      <c r="P113" s="98">
        <v>2500000</v>
      </c>
      <c r="Q113" s="98">
        <v>2500000</v>
      </c>
      <c r="R113" s="98">
        <v>2500000</v>
      </c>
      <c r="S113" s="116">
        <f>SUM(G113:R113)</f>
        <v>29400000</v>
      </c>
      <c r="T113" s="11">
        <f t="shared" si="18"/>
        <v>2450000</v>
      </c>
      <c r="U113" s="208">
        <f>SUM(S113:T114)</f>
        <v>44416666.666666664</v>
      </c>
      <c r="W113" s="39"/>
    </row>
    <row r="114" spans="1:23" s="25" customFormat="1" ht="21.95" customHeight="1" thickBot="1" x14ac:dyDescent="0.25">
      <c r="A114" s="187"/>
      <c r="B114" s="181"/>
      <c r="C114" s="195"/>
      <c r="D114" s="183"/>
      <c r="E114" s="73">
        <v>133</v>
      </c>
      <c r="F114" s="74" t="s">
        <v>21</v>
      </c>
      <c r="G114" s="9">
        <v>700000</v>
      </c>
      <c r="H114" s="9">
        <v>700000</v>
      </c>
      <c r="I114" s="9">
        <v>1200000</v>
      </c>
      <c r="J114" s="99">
        <v>1000000</v>
      </c>
      <c r="K114" s="99">
        <v>1000000</v>
      </c>
      <c r="L114" s="99">
        <v>1000000</v>
      </c>
      <c r="M114" s="107">
        <v>1000000</v>
      </c>
      <c r="N114" s="107">
        <v>1000000</v>
      </c>
      <c r="O114" s="107">
        <v>1000000</v>
      </c>
      <c r="P114" s="99">
        <v>1000000</v>
      </c>
      <c r="Q114" s="99">
        <v>1000000</v>
      </c>
      <c r="R114" s="99">
        <v>1000000</v>
      </c>
      <c r="S114" s="101">
        <f t="shared" ref="S114" si="21">SUM(G114:R114)</f>
        <v>11600000</v>
      </c>
      <c r="T114" s="123">
        <f t="shared" si="18"/>
        <v>966666.66666666663</v>
      </c>
      <c r="U114" s="209"/>
      <c r="W114" s="41"/>
    </row>
    <row r="115" spans="1:23" s="4" customFormat="1" ht="21.75" customHeight="1" x14ac:dyDescent="0.2">
      <c r="A115" s="218">
        <v>64</v>
      </c>
      <c r="B115" s="219">
        <f>$B$22</f>
        <v>1000</v>
      </c>
      <c r="C115" s="220">
        <v>6756173</v>
      </c>
      <c r="D115" s="221" t="s">
        <v>92</v>
      </c>
      <c r="E115" s="82">
        <v>144</v>
      </c>
      <c r="F115" s="83" t="s">
        <v>24</v>
      </c>
      <c r="G115" s="10">
        <v>2000000</v>
      </c>
      <c r="H115" s="10">
        <v>2000000</v>
      </c>
      <c r="I115" s="10">
        <v>2000000</v>
      </c>
      <c r="J115" s="105">
        <v>1000000</v>
      </c>
      <c r="K115" s="105">
        <v>2000000</v>
      </c>
      <c r="L115" s="105">
        <v>2000000</v>
      </c>
      <c r="M115" s="113">
        <v>2000000</v>
      </c>
      <c r="N115" s="113">
        <v>2000000</v>
      </c>
      <c r="O115" s="113">
        <v>2000000</v>
      </c>
      <c r="P115" s="105">
        <v>2000000</v>
      </c>
      <c r="Q115" s="105">
        <v>2000000</v>
      </c>
      <c r="R115" s="105">
        <v>2000000</v>
      </c>
      <c r="S115" s="118">
        <f>SUM(G115:R115)</f>
        <v>23000000</v>
      </c>
      <c r="T115" s="11">
        <f t="shared" si="18"/>
        <v>1916666.6666666667</v>
      </c>
      <c r="U115" s="208">
        <f>SUM(S115:T116)</f>
        <v>33150000</v>
      </c>
      <c r="W115" s="26"/>
    </row>
    <row r="116" spans="1:23" s="4" customFormat="1" ht="21.95" customHeight="1" thickBot="1" x14ac:dyDescent="0.25">
      <c r="A116" s="218"/>
      <c r="B116" s="219"/>
      <c r="C116" s="220"/>
      <c r="D116" s="221"/>
      <c r="E116" s="86">
        <v>133</v>
      </c>
      <c r="F116" s="87" t="s">
        <v>21</v>
      </c>
      <c r="G116" s="60">
        <v>300000</v>
      </c>
      <c r="H116" s="60">
        <v>300000</v>
      </c>
      <c r="I116" s="60">
        <v>300000</v>
      </c>
      <c r="J116" s="103">
        <v>300000</v>
      </c>
      <c r="K116" s="103">
        <v>800000</v>
      </c>
      <c r="L116" s="103">
        <v>800000</v>
      </c>
      <c r="M116" s="112">
        <v>800000</v>
      </c>
      <c r="N116" s="112">
        <v>800000</v>
      </c>
      <c r="O116" s="112">
        <v>800000</v>
      </c>
      <c r="P116" s="103">
        <v>800000</v>
      </c>
      <c r="Q116" s="103">
        <v>800000</v>
      </c>
      <c r="R116" s="103">
        <v>800000</v>
      </c>
      <c r="S116" s="119">
        <f t="shared" ref="S116" si="22">SUM(G116:R116)</f>
        <v>7600000</v>
      </c>
      <c r="T116" s="123">
        <f t="shared" si="18"/>
        <v>633333.33333333337</v>
      </c>
      <c r="U116" s="209"/>
      <c r="W116" s="26"/>
    </row>
    <row r="117" spans="1:23" s="38" customFormat="1" ht="21.75" customHeight="1" x14ac:dyDescent="0.2">
      <c r="A117" s="186">
        <v>65</v>
      </c>
      <c r="B117" s="180">
        <f>$B$22</f>
        <v>1000</v>
      </c>
      <c r="C117" s="194">
        <v>3692727</v>
      </c>
      <c r="D117" s="182" t="s">
        <v>93</v>
      </c>
      <c r="E117" s="71">
        <v>144</v>
      </c>
      <c r="F117" s="72" t="s">
        <v>24</v>
      </c>
      <c r="G117" s="12">
        <v>2000000</v>
      </c>
      <c r="H117" s="12">
        <v>2000000</v>
      </c>
      <c r="I117" s="12">
        <v>2000000</v>
      </c>
      <c r="J117" s="98">
        <v>2000000</v>
      </c>
      <c r="K117" s="98">
        <v>2000000</v>
      </c>
      <c r="L117" s="98">
        <v>2000000</v>
      </c>
      <c r="M117" s="106">
        <v>2000000</v>
      </c>
      <c r="N117" s="106">
        <v>2000000</v>
      </c>
      <c r="O117" s="106">
        <v>2000000</v>
      </c>
      <c r="P117" s="98">
        <v>2000000</v>
      </c>
      <c r="Q117" s="98">
        <v>2000000</v>
      </c>
      <c r="R117" s="98">
        <v>2000000</v>
      </c>
      <c r="S117" s="116">
        <f>SUM(G117:R117)</f>
        <v>24000000</v>
      </c>
      <c r="T117" s="11">
        <f t="shared" si="18"/>
        <v>2000000</v>
      </c>
      <c r="U117" s="208">
        <f>SUM(S117:T118)</f>
        <v>35100000</v>
      </c>
      <c r="W117" s="39"/>
    </row>
    <row r="118" spans="1:23" s="25" customFormat="1" ht="21.95" customHeight="1" thickBot="1" x14ac:dyDescent="0.25">
      <c r="A118" s="187"/>
      <c r="B118" s="181"/>
      <c r="C118" s="195"/>
      <c r="D118" s="183"/>
      <c r="E118" s="73">
        <v>133</v>
      </c>
      <c r="F118" s="74" t="s">
        <v>21</v>
      </c>
      <c r="G118" s="9">
        <v>700000</v>
      </c>
      <c r="H118" s="9">
        <v>700000</v>
      </c>
      <c r="I118" s="9">
        <v>700000</v>
      </c>
      <c r="J118" s="99">
        <v>700000</v>
      </c>
      <c r="K118" s="99">
        <v>700000</v>
      </c>
      <c r="L118" s="99">
        <v>700000</v>
      </c>
      <c r="M118" s="107">
        <v>700000</v>
      </c>
      <c r="N118" s="107">
        <v>700000</v>
      </c>
      <c r="O118" s="107">
        <v>700000</v>
      </c>
      <c r="P118" s="99">
        <v>700000</v>
      </c>
      <c r="Q118" s="99">
        <v>700000</v>
      </c>
      <c r="R118" s="99">
        <v>700000</v>
      </c>
      <c r="S118" s="101">
        <f t="shared" ref="S118" si="23">SUM(G118:R118)</f>
        <v>8400000</v>
      </c>
      <c r="T118" s="123">
        <f t="shared" si="18"/>
        <v>700000</v>
      </c>
      <c r="U118" s="209"/>
      <c r="W118" s="41"/>
    </row>
    <row r="119" spans="1:23" s="4" customFormat="1" ht="21.75" customHeight="1" x14ac:dyDescent="0.2">
      <c r="A119" s="222">
        <v>66</v>
      </c>
      <c r="B119" s="212">
        <f>$B$22</f>
        <v>1000</v>
      </c>
      <c r="C119" s="214">
        <v>5847685</v>
      </c>
      <c r="D119" s="216" t="s">
        <v>94</v>
      </c>
      <c r="E119" s="84">
        <v>144</v>
      </c>
      <c r="F119" s="85" t="s">
        <v>24</v>
      </c>
      <c r="G119" s="61">
        <v>2000000</v>
      </c>
      <c r="H119" s="61">
        <v>2000000</v>
      </c>
      <c r="I119" s="61">
        <v>2000000</v>
      </c>
      <c r="J119" s="104">
        <v>2000000</v>
      </c>
      <c r="K119" s="104">
        <v>2000000</v>
      </c>
      <c r="L119" s="104">
        <v>2000000</v>
      </c>
      <c r="M119" s="70">
        <v>2000000</v>
      </c>
      <c r="N119" s="70">
        <v>2000000</v>
      </c>
      <c r="O119" s="70">
        <v>2000000</v>
      </c>
      <c r="P119" s="104">
        <v>2000000</v>
      </c>
      <c r="Q119" s="104">
        <v>2000000</v>
      </c>
      <c r="R119" s="104">
        <v>2000000</v>
      </c>
      <c r="S119" s="120">
        <f>SUM(G119:R119)</f>
        <v>24000000</v>
      </c>
      <c r="T119" s="11">
        <f t="shared" si="18"/>
        <v>2000000</v>
      </c>
      <c r="U119" s="208">
        <f>SUM(S119+T119+S120+T120)</f>
        <v>28600000</v>
      </c>
      <c r="W119" s="26"/>
    </row>
    <row r="120" spans="1:23" s="4" customFormat="1" ht="21.75" customHeight="1" thickBot="1" x14ac:dyDescent="0.25">
      <c r="A120" s="226"/>
      <c r="B120" s="213"/>
      <c r="C120" s="215"/>
      <c r="D120" s="217"/>
      <c r="E120" s="84">
        <v>133</v>
      </c>
      <c r="F120" s="85" t="s">
        <v>21</v>
      </c>
      <c r="G120" s="61">
        <v>200000</v>
      </c>
      <c r="H120" s="61">
        <v>200000</v>
      </c>
      <c r="I120" s="61">
        <v>200000</v>
      </c>
      <c r="J120" s="104">
        <v>200000</v>
      </c>
      <c r="K120" s="104">
        <v>200000</v>
      </c>
      <c r="L120" s="104">
        <v>200000</v>
      </c>
      <c r="M120" s="70">
        <v>200000</v>
      </c>
      <c r="N120" s="70">
        <v>200000</v>
      </c>
      <c r="O120" s="70">
        <v>200000</v>
      </c>
      <c r="P120" s="104">
        <v>200000</v>
      </c>
      <c r="Q120" s="104">
        <v>200000</v>
      </c>
      <c r="R120" s="104">
        <v>200000</v>
      </c>
      <c r="S120" s="120">
        <f>SUM(G120:R120)</f>
        <v>2400000</v>
      </c>
      <c r="T120" s="123">
        <f t="shared" si="18"/>
        <v>200000</v>
      </c>
      <c r="U120" s="209"/>
      <c r="W120" s="26"/>
    </row>
    <row r="121" spans="1:23" s="38" customFormat="1" ht="21.75" customHeight="1" x14ac:dyDescent="0.2">
      <c r="A121" s="186">
        <v>67</v>
      </c>
      <c r="B121" s="180">
        <f>$B$22</f>
        <v>1000</v>
      </c>
      <c r="C121" s="194">
        <v>4778409</v>
      </c>
      <c r="D121" s="182" t="s">
        <v>86</v>
      </c>
      <c r="E121" s="71">
        <v>141</v>
      </c>
      <c r="F121" s="72" t="s">
        <v>91</v>
      </c>
      <c r="G121" s="12">
        <v>3000000</v>
      </c>
      <c r="H121" s="12">
        <v>3000000</v>
      </c>
      <c r="I121" s="12">
        <v>3000000</v>
      </c>
      <c r="J121" s="98">
        <v>3000000</v>
      </c>
      <c r="K121" s="98">
        <v>3000000</v>
      </c>
      <c r="L121" s="98">
        <v>3000000</v>
      </c>
      <c r="M121" s="106">
        <v>3000000</v>
      </c>
      <c r="N121" s="106">
        <v>3000000</v>
      </c>
      <c r="O121" s="106">
        <v>3000000</v>
      </c>
      <c r="P121" s="98">
        <v>3000000</v>
      </c>
      <c r="Q121" s="98">
        <v>3000000</v>
      </c>
      <c r="R121" s="98">
        <v>3000000</v>
      </c>
      <c r="S121" s="116">
        <f>SUM(G121:R121)</f>
        <v>36000000</v>
      </c>
      <c r="T121" s="11">
        <f t="shared" si="18"/>
        <v>3000000</v>
      </c>
      <c r="U121" s="208">
        <f>SUM(S121:T122)</f>
        <v>52000000</v>
      </c>
      <c r="W121" s="39"/>
    </row>
    <row r="122" spans="1:23" s="25" customFormat="1" ht="21.95" customHeight="1" thickBot="1" x14ac:dyDescent="0.25">
      <c r="A122" s="187"/>
      <c r="B122" s="181"/>
      <c r="C122" s="195"/>
      <c r="D122" s="183"/>
      <c r="E122" s="73">
        <v>133</v>
      </c>
      <c r="F122" s="74" t="s">
        <v>21</v>
      </c>
      <c r="G122" s="9">
        <v>1000000</v>
      </c>
      <c r="H122" s="9">
        <v>1000000</v>
      </c>
      <c r="I122" s="9">
        <v>1000000</v>
      </c>
      <c r="J122" s="99">
        <v>1000000</v>
      </c>
      <c r="K122" s="99">
        <v>1000000</v>
      </c>
      <c r="L122" s="99">
        <v>1000000</v>
      </c>
      <c r="M122" s="107">
        <v>1000000</v>
      </c>
      <c r="N122" s="107">
        <v>1000000</v>
      </c>
      <c r="O122" s="107">
        <v>1000000</v>
      </c>
      <c r="P122" s="99">
        <v>1000000</v>
      </c>
      <c r="Q122" s="99">
        <v>1000000</v>
      </c>
      <c r="R122" s="99">
        <v>1000000</v>
      </c>
      <c r="S122" s="101">
        <f t="shared" ref="S122:S137" si="24">SUM(G122:R122)</f>
        <v>12000000</v>
      </c>
      <c r="T122" s="122">
        <f t="shared" si="18"/>
        <v>1000000</v>
      </c>
      <c r="U122" s="209"/>
      <c r="W122" s="41"/>
    </row>
    <row r="123" spans="1:23" s="4" customFormat="1" ht="21.95" customHeight="1" thickBot="1" x14ac:dyDescent="0.3">
      <c r="A123" s="33">
        <v>68</v>
      </c>
      <c r="B123" s="28">
        <v>1000</v>
      </c>
      <c r="C123" s="155">
        <v>4701919</v>
      </c>
      <c r="D123" s="163" t="s">
        <v>98</v>
      </c>
      <c r="E123" s="84">
        <v>141</v>
      </c>
      <c r="F123" s="85" t="s">
        <v>91</v>
      </c>
      <c r="G123" s="63">
        <v>2000000</v>
      </c>
      <c r="H123" s="63">
        <v>2000000</v>
      </c>
      <c r="I123" s="63">
        <v>2000000</v>
      </c>
      <c r="J123" s="63">
        <v>2000000</v>
      </c>
      <c r="K123" s="63">
        <v>2000000</v>
      </c>
      <c r="L123" s="63">
        <v>2000000</v>
      </c>
      <c r="M123" s="114">
        <v>2000000</v>
      </c>
      <c r="N123" s="114">
        <v>2000000</v>
      </c>
      <c r="O123" s="114">
        <v>2000000</v>
      </c>
      <c r="P123" s="63">
        <v>3666667</v>
      </c>
      <c r="Q123" s="63">
        <v>0</v>
      </c>
      <c r="R123" s="63">
        <v>0</v>
      </c>
      <c r="S123" s="120">
        <f>SUM(G123:R123)</f>
        <v>21666667</v>
      </c>
      <c r="T123" s="123">
        <v>0</v>
      </c>
      <c r="U123" s="46">
        <f t="shared" ref="U123:U144" si="25">SUM(S123:T123)</f>
        <v>21666667</v>
      </c>
      <c r="W123" s="26"/>
    </row>
    <row r="124" spans="1:23" s="47" customFormat="1" ht="21.95" customHeight="1" thickBot="1" x14ac:dyDescent="0.25">
      <c r="A124" s="43">
        <v>69</v>
      </c>
      <c r="B124" s="51">
        <v>1000</v>
      </c>
      <c r="C124" s="156">
        <v>5887102</v>
      </c>
      <c r="D124" s="160" t="s">
        <v>95</v>
      </c>
      <c r="E124" s="75">
        <v>144</v>
      </c>
      <c r="F124" s="76" t="s">
        <v>24</v>
      </c>
      <c r="G124" s="45">
        <v>500000</v>
      </c>
      <c r="H124" s="45">
        <v>500000</v>
      </c>
      <c r="I124" s="45">
        <v>500000</v>
      </c>
      <c r="J124" s="100">
        <v>500000</v>
      </c>
      <c r="K124" s="100">
        <v>500000</v>
      </c>
      <c r="L124" s="100">
        <v>500000</v>
      </c>
      <c r="M124" s="108">
        <v>500000</v>
      </c>
      <c r="N124" s="108">
        <v>500000</v>
      </c>
      <c r="O124" s="108">
        <v>500000</v>
      </c>
      <c r="P124" s="100">
        <v>500000</v>
      </c>
      <c r="Q124" s="100">
        <v>500000</v>
      </c>
      <c r="R124" s="100">
        <v>500000</v>
      </c>
      <c r="S124" s="115">
        <f t="shared" si="24"/>
        <v>6000000</v>
      </c>
      <c r="T124" s="11">
        <f t="shared" si="18"/>
        <v>500000</v>
      </c>
      <c r="U124" s="46">
        <f t="shared" si="25"/>
        <v>6500000</v>
      </c>
      <c r="W124" s="48"/>
    </row>
    <row r="125" spans="1:23" s="4" customFormat="1" ht="21.75" customHeight="1" thickBot="1" x14ac:dyDescent="0.3">
      <c r="A125" s="33">
        <v>70</v>
      </c>
      <c r="B125" s="28">
        <v>1000</v>
      </c>
      <c r="C125" s="155">
        <v>5248965</v>
      </c>
      <c r="D125" s="160" t="s">
        <v>97</v>
      </c>
      <c r="E125" s="75">
        <v>144</v>
      </c>
      <c r="F125" s="76" t="s">
        <v>24</v>
      </c>
      <c r="G125" s="55">
        <v>1500000</v>
      </c>
      <c r="H125" s="55">
        <v>1500000</v>
      </c>
      <c r="I125" s="55">
        <v>1500000</v>
      </c>
      <c r="J125" s="55">
        <v>2500000</v>
      </c>
      <c r="K125" s="55">
        <v>0</v>
      </c>
      <c r="L125" s="55">
        <v>0</v>
      </c>
      <c r="M125" s="97">
        <v>0</v>
      </c>
      <c r="N125" s="97">
        <v>0</v>
      </c>
      <c r="O125" s="97">
        <v>0</v>
      </c>
      <c r="P125" s="55">
        <v>0</v>
      </c>
      <c r="Q125" s="55">
        <v>0</v>
      </c>
      <c r="R125" s="55">
        <v>0</v>
      </c>
      <c r="S125" s="115">
        <f t="shared" si="24"/>
        <v>7000000</v>
      </c>
      <c r="T125" s="134"/>
      <c r="U125" s="46">
        <f t="shared" si="25"/>
        <v>7000000</v>
      </c>
      <c r="W125" s="26"/>
    </row>
    <row r="126" spans="1:23" s="4" customFormat="1" ht="21.95" customHeight="1" thickBot="1" x14ac:dyDescent="0.25">
      <c r="A126" s="33">
        <v>71</v>
      </c>
      <c r="B126" s="28">
        <v>1000</v>
      </c>
      <c r="C126" s="29">
        <v>1016652</v>
      </c>
      <c r="D126" s="163" t="s">
        <v>96</v>
      </c>
      <c r="E126" s="84">
        <v>144</v>
      </c>
      <c r="F126" s="85" t="s">
        <v>24</v>
      </c>
      <c r="G126" s="61">
        <v>0</v>
      </c>
      <c r="H126" s="61">
        <v>0</v>
      </c>
      <c r="I126" s="61">
        <v>2000000</v>
      </c>
      <c r="J126" s="104">
        <v>2000000</v>
      </c>
      <c r="K126" s="104">
        <v>0</v>
      </c>
      <c r="L126" s="104">
        <v>2000000</v>
      </c>
      <c r="M126" s="70">
        <v>600000</v>
      </c>
      <c r="N126" s="70">
        <v>900000</v>
      </c>
      <c r="O126" s="70">
        <v>3000000</v>
      </c>
      <c r="P126" s="104">
        <v>1500000</v>
      </c>
      <c r="Q126" s="104">
        <v>1500000</v>
      </c>
      <c r="R126" s="104">
        <v>1500000</v>
      </c>
      <c r="S126" s="120">
        <f t="shared" si="24"/>
        <v>15000000</v>
      </c>
      <c r="T126" s="123">
        <f t="shared" si="18"/>
        <v>1250000</v>
      </c>
      <c r="U126" s="46">
        <f t="shared" si="25"/>
        <v>16250000</v>
      </c>
      <c r="W126" s="26"/>
    </row>
    <row r="127" spans="1:23" s="47" customFormat="1" ht="21.95" customHeight="1" thickBot="1" x14ac:dyDescent="0.25">
      <c r="A127" s="43">
        <v>72</v>
      </c>
      <c r="B127" s="51">
        <v>1000</v>
      </c>
      <c r="C127" s="44">
        <v>4115775</v>
      </c>
      <c r="D127" s="164" t="s">
        <v>99</v>
      </c>
      <c r="E127" s="75">
        <v>144</v>
      </c>
      <c r="F127" s="76" t="s">
        <v>24</v>
      </c>
      <c r="G127" s="45">
        <v>0</v>
      </c>
      <c r="H127" s="45">
        <v>2000000</v>
      </c>
      <c r="I127" s="45">
        <v>5000000</v>
      </c>
      <c r="J127" s="100">
        <v>2500000</v>
      </c>
      <c r="K127" s="100">
        <v>5000000</v>
      </c>
      <c r="L127" s="100">
        <v>0</v>
      </c>
      <c r="M127" s="108">
        <v>5000000</v>
      </c>
      <c r="N127" s="108">
        <v>2500000</v>
      </c>
      <c r="O127" s="108">
        <v>2500000</v>
      </c>
      <c r="P127" s="100">
        <v>2500000</v>
      </c>
      <c r="Q127" s="100">
        <v>2500000</v>
      </c>
      <c r="R127" s="100">
        <v>2500000</v>
      </c>
      <c r="S127" s="115">
        <f t="shared" si="24"/>
        <v>32000000</v>
      </c>
      <c r="T127" s="11">
        <v>2500000</v>
      </c>
      <c r="U127" s="46">
        <f t="shared" si="25"/>
        <v>34500000</v>
      </c>
      <c r="W127" s="48"/>
    </row>
    <row r="128" spans="1:23" s="4" customFormat="1" ht="21.95" customHeight="1" thickBot="1" x14ac:dyDescent="0.25">
      <c r="A128" s="33">
        <v>73</v>
      </c>
      <c r="B128" s="28">
        <v>1000</v>
      </c>
      <c r="C128" s="29">
        <v>5789453</v>
      </c>
      <c r="D128" s="165" t="s">
        <v>110</v>
      </c>
      <c r="E128" s="84">
        <v>144</v>
      </c>
      <c r="F128" s="85" t="s">
        <v>24</v>
      </c>
      <c r="G128" s="61">
        <v>0</v>
      </c>
      <c r="H128" s="61">
        <v>0</v>
      </c>
      <c r="I128" s="61">
        <v>1200000</v>
      </c>
      <c r="J128" s="104">
        <v>1200000</v>
      </c>
      <c r="K128" s="104">
        <v>1200000</v>
      </c>
      <c r="L128" s="104">
        <v>1200000</v>
      </c>
      <c r="M128" s="70">
        <v>1200000</v>
      </c>
      <c r="N128" s="70">
        <v>1200000</v>
      </c>
      <c r="O128" s="70">
        <v>1200000</v>
      </c>
      <c r="P128" s="104">
        <v>1200000</v>
      </c>
      <c r="Q128" s="104">
        <v>1200000</v>
      </c>
      <c r="R128" s="104">
        <v>1200000</v>
      </c>
      <c r="S128" s="120">
        <f t="shared" si="24"/>
        <v>12000000</v>
      </c>
      <c r="T128" s="11">
        <f t="shared" si="18"/>
        <v>1000000</v>
      </c>
      <c r="U128" s="46">
        <f t="shared" si="25"/>
        <v>13000000</v>
      </c>
      <c r="W128" s="26"/>
    </row>
    <row r="129" spans="1:23" s="47" customFormat="1" ht="21.95" customHeight="1" thickBot="1" x14ac:dyDescent="0.25">
      <c r="A129" s="43">
        <v>74</v>
      </c>
      <c r="B129" s="51">
        <v>1000</v>
      </c>
      <c r="C129" s="44">
        <v>3577832</v>
      </c>
      <c r="D129" s="164" t="s">
        <v>109</v>
      </c>
      <c r="E129" s="75">
        <v>144</v>
      </c>
      <c r="F129" s="76" t="s">
        <v>24</v>
      </c>
      <c r="G129" s="45">
        <v>0</v>
      </c>
      <c r="H129" s="45">
        <v>2500000</v>
      </c>
      <c r="I129" s="45">
        <v>0</v>
      </c>
      <c r="J129" s="100">
        <v>0</v>
      </c>
      <c r="K129" s="100">
        <v>0</v>
      </c>
      <c r="L129" s="100">
        <v>0</v>
      </c>
      <c r="M129" s="108">
        <v>0</v>
      </c>
      <c r="N129" s="108">
        <v>0</v>
      </c>
      <c r="O129" s="108">
        <v>0</v>
      </c>
      <c r="P129" s="100">
        <v>0</v>
      </c>
      <c r="Q129" s="100">
        <v>0</v>
      </c>
      <c r="R129" s="100">
        <v>0</v>
      </c>
      <c r="S129" s="115">
        <f t="shared" si="24"/>
        <v>2500000</v>
      </c>
      <c r="T129" s="11"/>
      <c r="U129" s="46">
        <f t="shared" si="25"/>
        <v>2500000</v>
      </c>
      <c r="W129" s="48"/>
    </row>
    <row r="130" spans="1:23" s="4" customFormat="1" ht="21.95" customHeight="1" thickBot="1" x14ac:dyDescent="0.25">
      <c r="A130" s="33">
        <v>75</v>
      </c>
      <c r="B130" s="28">
        <v>1000</v>
      </c>
      <c r="C130" s="29">
        <v>4635369</v>
      </c>
      <c r="D130" s="165" t="s">
        <v>100</v>
      </c>
      <c r="E130" s="84">
        <v>144</v>
      </c>
      <c r="F130" s="85" t="s">
        <v>24</v>
      </c>
      <c r="G130" s="61">
        <v>0</v>
      </c>
      <c r="H130" s="61">
        <v>2000000</v>
      </c>
      <c r="I130" s="61">
        <v>0</v>
      </c>
      <c r="J130" s="104">
        <v>0</v>
      </c>
      <c r="K130" s="104">
        <v>0</v>
      </c>
      <c r="L130" s="104">
        <v>0</v>
      </c>
      <c r="M130" s="70">
        <v>0</v>
      </c>
      <c r="N130" s="70">
        <v>0</v>
      </c>
      <c r="O130" s="70">
        <v>0</v>
      </c>
      <c r="P130" s="104">
        <v>0</v>
      </c>
      <c r="Q130" s="104">
        <v>0</v>
      </c>
      <c r="R130" s="104">
        <v>0</v>
      </c>
      <c r="S130" s="120">
        <f t="shared" si="24"/>
        <v>2000000</v>
      </c>
      <c r="T130" s="11"/>
      <c r="U130" s="46">
        <f t="shared" si="25"/>
        <v>2000000</v>
      </c>
      <c r="W130" s="26"/>
    </row>
    <row r="131" spans="1:23" s="47" customFormat="1" ht="21.95" customHeight="1" thickBot="1" x14ac:dyDescent="0.25">
      <c r="A131" s="43">
        <v>76</v>
      </c>
      <c r="B131" s="51">
        <v>1000</v>
      </c>
      <c r="C131" s="44">
        <v>3437429</v>
      </c>
      <c r="D131" s="164" t="s">
        <v>101</v>
      </c>
      <c r="E131" s="75">
        <v>144</v>
      </c>
      <c r="F131" s="76" t="s">
        <v>24</v>
      </c>
      <c r="G131" s="45">
        <v>2000000</v>
      </c>
      <c r="H131" s="47">
        <v>0</v>
      </c>
      <c r="I131" s="45">
        <v>0</v>
      </c>
      <c r="J131" s="100">
        <v>0</v>
      </c>
      <c r="K131" s="100">
        <v>0</v>
      </c>
      <c r="L131" s="100">
        <v>0</v>
      </c>
      <c r="M131" s="108">
        <v>0</v>
      </c>
      <c r="N131" s="108">
        <v>0</v>
      </c>
      <c r="O131" s="108">
        <v>0</v>
      </c>
      <c r="P131" s="100">
        <v>0</v>
      </c>
      <c r="Q131" s="100">
        <v>0</v>
      </c>
      <c r="R131" s="100">
        <v>0</v>
      </c>
      <c r="S131" s="115">
        <f>SUM(G131:R131)</f>
        <v>2000000</v>
      </c>
      <c r="T131" s="11"/>
      <c r="U131" s="46">
        <f t="shared" si="25"/>
        <v>2000000</v>
      </c>
      <c r="W131" s="48"/>
    </row>
    <row r="132" spans="1:23" s="4" customFormat="1" ht="30" customHeight="1" thickBot="1" x14ac:dyDescent="0.25">
      <c r="A132" s="33">
        <v>77</v>
      </c>
      <c r="B132" s="28">
        <v>1000</v>
      </c>
      <c r="C132" s="29">
        <v>4834463</v>
      </c>
      <c r="D132" s="166" t="s">
        <v>102</v>
      </c>
      <c r="E132" s="84">
        <v>144</v>
      </c>
      <c r="F132" s="85" t="s">
        <v>24</v>
      </c>
      <c r="G132" s="61">
        <v>1250000</v>
      </c>
      <c r="H132" s="61">
        <v>5000000</v>
      </c>
      <c r="I132" s="61">
        <v>2500000</v>
      </c>
      <c r="J132" s="104">
        <v>2500000</v>
      </c>
      <c r="K132" s="104">
        <v>0</v>
      </c>
      <c r="L132" s="104">
        <v>5000000</v>
      </c>
      <c r="M132" s="70">
        <v>2500000</v>
      </c>
      <c r="N132" s="70">
        <v>2500000</v>
      </c>
      <c r="O132" s="70">
        <v>0</v>
      </c>
      <c r="P132" s="104">
        <v>2500000</v>
      </c>
      <c r="Q132" s="104">
        <v>2500000</v>
      </c>
      <c r="R132" s="104">
        <v>2500000</v>
      </c>
      <c r="S132" s="120">
        <f>SUM(G132:R132)</f>
        <v>28750000</v>
      </c>
      <c r="T132" s="11">
        <v>2500000</v>
      </c>
      <c r="U132" s="46">
        <f t="shared" si="25"/>
        <v>31250000</v>
      </c>
      <c r="W132" s="26"/>
    </row>
    <row r="133" spans="1:23" s="47" customFormat="1" ht="21.95" customHeight="1" thickBot="1" x14ac:dyDescent="0.25">
      <c r="A133" s="43">
        <v>78</v>
      </c>
      <c r="B133" s="51">
        <v>1000</v>
      </c>
      <c r="C133" s="44">
        <v>4849167</v>
      </c>
      <c r="D133" s="164" t="s">
        <v>103</v>
      </c>
      <c r="E133" s="75">
        <v>144</v>
      </c>
      <c r="F133" s="76" t="s">
        <v>24</v>
      </c>
      <c r="G133" s="45">
        <v>2115000</v>
      </c>
      <c r="H133" s="45">
        <v>0</v>
      </c>
      <c r="I133" s="45">
        <v>0</v>
      </c>
      <c r="J133" s="100">
        <v>0</v>
      </c>
      <c r="K133" s="100">
        <v>0</v>
      </c>
      <c r="L133" s="100">
        <v>0</v>
      </c>
      <c r="M133" s="108">
        <v>0</v>
      </c>
      <c r="N133" s="108">
        <v>0</v>
      </c>
      <c r="O133" s="108">
        <v>0</v>
      </c>
      <c r="P133" s="100">
        <v>0</v>
      </c>
      <c r="Q133" s="100">
        <v>0</v>
      </c>
      <c r="R133" s="100">
        <v>0</v>
      </c>
      <c r="S133" s="115">
        <f t="shared" si="24"/>
        <v>2115000</v>
      </c>
      <c r="T133" s="11"/>
      <c r="U133" s="46">
        <f t="shared" si="25"/>
        <v>2115000</v>
      </c>
      <c r="W133" s="48"/>
    </row>
    <row r="134" spans="1:23" s="4" customFormat="1" ht="21.95" customHeight="1" thickBot="1" x14ac:dyDescent="0.25">
      <c r="A134" s="33">
        <v>79</v>
      </c>
      <c r="B134" s="28">
        <v>1000</v>
      </c>
      <c r="C134" s="29">
        <v>4073916</v>
      </c>
      <c r="D134" s="165" t="s">
        <v>104</v>
      </c>
      <c r="E134" s="84">
        <v>144</v>
      </c>
      <c r="F134" s="85" t="s">
        <v>24</v>
      </c>
      <c r="G134" s="61">
        <v>1950000</v>
      </c>
      <c r="H134" s="61">
        <v>3000000</v>
      </c>
      <c r="I134" s="61">
        <v>1500000</v>
      </c>
      <c r="J134" s="104">
        <v>1500000</v>
      </c>
      <c r="K134" s="104">
        <v>1500000</v>
      </c>
      <c r="L134" s="104">
        <v>1500000</v>
      </c>
      <c r="M134" s="70">
        <v>1500000</v>
      </c>
      <c r="N134" s="70">
        <v>1500000</v>
      </c>
      <c r="O134" s="70">
        <v>1500000</v>
      </c>
      <c r="P134" s="104">
        <v>1500000</v>
      </c>
      <c r="Q134" s="104">
        <v>1500000</v>
      </c>
      <c r="R134" s="104">
        <v>1500000</v>
      </c>
      <c r="S134" s="120">
        <f t="shared" si="24"/>
        <v>19950000</v>
      </c>
      <c r="T134" s="11">
        <v>1500000</v>
      </c>
      <c r="U134" s="46">
        <f t="shared" si="25"/>
        <v>21450000</v>
      </c>
      <c r="W134" s="26"/>
    </row>
    <row r="135" spans="1:23" s="47" customFormat="1" ht="21.95" customHeight="1" thickBot="1" x14ac:dyDescent="0.25">
      <c r="A135" s="43">
        <v>80</v>
      </c>
      <c r="B135" s="51">
        <v>1000</v>
      </c>
      <c r="C135" s="44">
        <v>5582940</v>
      </c>
      <c r="D135" s="164" t="s">
        <v>105</v>
      </c>
      <c r="E135" s="75">
        <v>144</v>
      </c>
      <c r="F135" s="76" t="s">
        <v>24</v>
      </c>
      <c r="G135" s="45">
        <v>2000000</v>
      </c>
      <c r="H135" s="45">
        <v>0</v>
      </c>
      <c r="I135" s="45">
        <v>0</v>
      </c>
      <c r="J135" s="100">
        <v>0</v>
      </c>
      <c r="K135" s="100">
        <v>0</v>
      </c>
      <c r="L135" s="100">
        <v>0</v>
      </c>
      <c r="M135" s="108">
        <v>0</v>
      </c>
      <c r="N135" s="108">
        <v>0</v>
      </c>
      <c r="O135" s="108">
        <v>0</v>
      </c>
      <c r="P135" s="100">
        <v>0</v>
      </c>
      <c r="Q135" s="100">
        <v>0</v>
      </c>
      <c r="R135" s="100">
        <v>0</v>
      </c>
      <c r="S135" s="115">
        <f t="shared" si="24"/>
        <v>2000000</v>
      </c>
      <c r="T135" s="11"/>
      <c r="U135" s="46">
        <f t="shared" si="25"/>
        <v>2000000</v>
      </c>
      <c r="W135" s="48"/>
    </row>
    <row r="136" spans="1:23" s="4" customFormat="1" ht="21.95" customHeight="1" thickBot="1" x14ac:dyDescent="0.25">
      <c r="A136" s="33">
        <v>81</v>
      </c>
      <c r="B136" s="28">
        <v>1000</v>
      </c>
      <c r="C136" s="29">
        <v>6252100</v>
      </c>
      <c r="D136" s="165" t="s">
        <v>106</v>
      </c>
      <c r="E136" s="84">
        <v>144</v>
      </c>
      <c r="F136" s="85" t="s">
        <v>24</v>
      </c>
      <c r="G136" s="61">
        <v>750000</v>
      </c>
      <c r="H136" s="61">
        <v>0</v>
      </c>
      <c r="I136" s="61">
        <v>0</v>
      </c>
      <c r="J136" s="104">
        <v>0</v>
      </c>
      <c r="K136" s="104">
        <v>0</v>
      </c>
      <c r="L136" s="104">
        <v>0</v>
      </c>
      <c r="M136" s="70">
        <v>0</v>
      </c>
      <c r="N136" s="70">
        <v>0</v>
      </c>
      <c r="O136" s="70">
        <v>0</v>
      </c>
      <c r="P136" s="104">
        <v>0</v>
      </c>
      <c r="Q136" s="104">
        <v>0</v>
      </c>
      <c r="R136" s="104">
        <v>0</v>
      </c>
      <c r="S136" s="120">
        <f t="shared" si="24"/>
        <v>750000</v>
      </c>
      <c r="T136" s="11"/>
      <c r="U136" s="46">
        <f t="shared" si="25"/>
        <v>750000</v>
      </c>
      <c r="W136" s="26"/>
    </row>
    <row r="137" spans="1:23" s="47" customFormat="1" ht="21.95" customHeight="1" thickBot="1" x14ac:dyDescent="0.25">
      <c r="A137" s="43">
        <v>82</v>
      </c>
      <c r="B137" s="51">
        <v>1000</v>
      </c>
      <c r="C137" s="44">
        <v>6015286</v>
      </c>
      <c r="D137" s="164" t="s">
        <v>107</v>
      </c>
      <c r="E137" s="75">
        <v>144</v>
      </c>
      <c r="F137" s="76" t="s">
        <v>24</v>
      </c>
      <c r="G137" s="45">
        <v>1500000</v>
      </c>
      <c r="H137" s="45">
        <v>1500000</v>
      </c>
      <c r="I137" s="45">
        <v>1500000</v>
      </c>
      <c r="J137" s="100">
        <v>3000000</v>
      </c>
      <c r="K137" s="100">
        <v>0</v>
      </c>
      <c r="L137" s="100">
        <v>3000000</v>
      </c>
      <c r="M137" s="108">
        <v>1500000</v>
      </c>
      <c r="N137" s="108">
        <v>1500000</v>
      </c>
      <c r="O137" s="108">
        <v>1500000</v>
      </c>
      <c r="P137" s="100">
        <v>1500000</v>
      </c>
      <c r="Q137" s="100">
        <v>1500000</v>
      </c>
      <c r="R137" s="100">
        <v>1500000</v>
      </c>
      <c r="S137" s="115">
        <f t="shared" si="24"/>
        <v>19500000</v>
      </c>
      <c r="T137" s="11">
        <v>1500000</v>
      </c>
      <c r="U137" s="46">
        <f t="shared" si="25"/>
        <v>21000000</v>
      </c>
      <c r="W137" s="48"/>
    </row>
    <row r="138" spans="1:23" s="4" customFormat="1" ht="21.95" customHeight="1" thickBot="1" x14ac:dyDescent="0.25">
      <c r="A138" s="33">
        <v>83</v>
      </c>
      <c r="B138" s="28">
        <v>1000</v>
      </c>
      <c r="C138" s="29">
        <v>5986555</v>
      </c>
      <c r="D138" s="165" t="s">
        <v>108</v>
      </c>
      <c r="E138" s="84">
        <v>144</v>
      </c>
      <c r="F138" s="88" t="s">
        <v>24</v>
      </c>
      <c r="G138" s="135">
        <v>1500000</v>
      </c>
      <c r="H138" s="59">
        <v>1000000</v>
      </c>
      <c r="I138" s="59">
        <v>1000000</v>
      </c>
      <c r="J138" s="102">
        <v>1000000</v>
      </c>
      <c r="K138" s="102">
        <v>1000000</v>
      </c>
      <c r="L138" s="102">
        <v>1000000</v>
      </c>
      <c r="M138" s="110">
        <v>1000000</v>
      </c>
      <c r="N138" s="110">
        <v>1000000</v>
      </c>
      <c r="O138" s="110">
        <v>1000000</v>
      </c>
      <c r="P138" s="102">
        <v>1000000</v>
      </c>
      <c r="Q138" s="102">
        <v>1000000</v>
      </c>
      <c r="R138" s="102">
        <v>1000000</v>
      </c>
      <c r="S138" s="136">
        <f>SUM(G138:R138)</f>
        <v>12500000</v>
      </c>
      <c r="T138" s="125">
        <v>1000000</v>
      </c>
      <c r="U138" s="46">
        <f>SUM(S138:T138)</f>
        <v>13500000</v>
      </c>
      <c r="W138" s="26"/>
    </row>
    <row r="139" spans="1:23" s="4" customFormat="1" ht="21.95" customHeight="1" thickBot="1" x14ac:dyDescent="0.25">
      <c r="A139" s="43">
        <v>84</v>
      </c>
      <c r="B139" s="170">
        <v>1000</v>
      </c>
      <c r="C139" s="172">
        <v>2564926</v>
      </c>
      <c r="D139" s="171" t="s">
        <v>112</v>
      </c>
      <c r="E139" s="234">
        <v>144</v>
      </c>
      <c r="F139" s="235"/>
      <c r="G139" s="139">
        <v>2000000</v>
      </c>
      <c r="H139" s="45">
        <v>0</v>
      </c>
      <c r="I139" s="45">
        <v>0</v>
      </c>
      <c r="J139" s="100">
        <v>0</v>
      </c>
      <c r="K139" s="100">
        <v>0</v>
      </c>
      <c r="L139" s="100">
        <v>0</v>
      </c>
      <c r="M139" s="108">
        <v>0</v>
      </c>
      <c r="N139" s="108">
        <v>0</v>
      </c>
      <c r="O139" s="108">
        <v>0</v>
      </c>
      <c r="P139" s="100">
        <v>0</v>
      </c>
      <c r="Q139" s="100">
        <v>0</v>
      </c>
      <c r="R139" s="100">
        <v>0</v>
      </c>
      <c r="S139" s="140">
        <f t="shared" ref="S139:S141" si="26">SUM(G139:R139)</f>
        <v>2000000</v>
      </c>
      <c r="T139" s="125"/>
      <c r="U139" s="46">
        <f t="shared" si="25"/>
        <v>2000000</v>
      </c>
      <c r="W139" s="26"/>
    </row>
    <row r="140" spans="1:23" s="4" customFormat="1" ht="21.95" customHeight="1" thickBot="1" x14ac:dyDescent="0.25">
      <c r="A140" s="43">
        <v>85</v>
      </c>
      <c r="B140" s="51">
        <v>1000</v>
      </c>
      <c r="C140" s="169">
        <v>1495165</v>
      </c>
      <c r="D140" s="167" t="s">
        <v>113</v>
      </c>
      <c r="E140" s="153">
        <v>144</v>
      </c>
      <c r="F140" s="88" t="s">
        <v>24</v>
      </c>
      <c r="G140" s="137">
        <v>3000000</v>
      </c>
      <c r="H140" s="61">
        <v>3000000</v>
      </c>
      <c r="I140" s="61">
        <v>3000000</v>
      </c>
      <c r="J140" s="104">
        <v>3000000</v>
      </c>
      <c r="K140" s="104">
        <v>3000000</v>
      </c>
      <c r="L140" s="104">
        <v>3000000</v>
      </c>
      <c r="M140" s="70">
        <v>3000000</v>
      </c>
      <c r="N140" s="70">
        <v>3000000</v>
      </c>
      <c r="O140" s="70">
        <v>3000000</v>
      </c>
      <c r="P140" s="104">
        <v>3000000</v>
      </c>
      <c r="Q140" s="104">
        <v>3000000</v>
      </c>
      <c r="R140" s="104">
        <v>3000000</v>
      </c>
      <c r="S140" s="138">
        <f t="shared" si="26"/>
        <v>36000000</v>
      </c>
      <c r="T140" s="125">
        <f t="shared" ref="T140:T144" si="27">S140/12</f>
        <v>3000000</v>
      </c>
      <c r="U140" s="46">
        <f t="shared" si="25"/>
        <v>39000000</v>
      </c>
      <c r="W140" s="26"/>
    </row>
    <row r="141" spans="1:23" s="4" customFormat="1" ht="21.95" customHeight="1" thickBot="1" x14ac:dyDescent="0.25">
      <c r="A141" s="69">
        <v>86</v>
      </c>
      <c r="B141" s="173">
        <v>1000</v>
      </c>
      <c r="C141" s="172">
        <v>5700712</v>
      </c>
      <c r="D141" s="236" t="s">
        <v>114</v>
      </c>
      <c r="E141" s="234">
        <v>144</v>
      </c>
      <c r="F141" s="235"/>
      <c r="G141" s="139">
        <v>0</v>
      </c>
      <c r="H141" s="45">
        <v>0</v>
      </c>
      <c r="I141" s="45">
        <v>0</v>
      </c>
      <c r="J141" s="100">
        <v>0</v>
      </c>
      <c r="K141" s="100">
        <v>1200000</v>
      </c>
      <c r="L141" s="100"/>
      <c r="M141" s="108"/>
      <c r="N141" s="108"/>
      <c r="O141" s="108">
        <v>200000</v>
      </c>
      <c r="P141" s="100"/>
      <c r="Q141" s="100"/>
      <c r="R141" s="100"/>
      <c r="S141" s="140">
        <f t="shared" si="26"/>
        <v>1400000</v>
      </c>
      <c r="T141" s="125"/>
      <c r="U141" s="46">
        <f t="shared" si="25"/>
        <v>1400000</v>
      </c>
      <c r="W141" s="26"/>
    </row>
    <row r="142" spans="1:23" s="47" customFormat="1" ht="15.75" thickBot="1" x14ac:dyDescent="0.25">
      <c r="A142" s="157">
        <v>87</v>
      </c>
      <c r="B142" s="154">
        <v>1000</v>
      </c>
      <c r="C142" s="169">
        <v>5853028</v>
      </c>
      <c r="D142" s="164" t="s">
        <v>111</v>
      </c>
      <c r="E142" s="77">
        <v>144</v>
      </c>
      <c r="F142" s="90" t="s">
        <v>24</v>
      </c>
      <c r="G142" s="91">
        <v>0</v>
      </c>
      <c r="H142" s="45">
        <v>0</v>
      </c>
      <c r="I142" s="45">
        <v>0</v>
      </c>
      <c r="J142" s="100">
        <v>0</v>
      </c>
      <c r="K142" s="100">
        <v>1500000</v>
      </c>
      <c r="L142" s="100">
        <v>1500000</v>
      </c>
      <c r="M142" s="108">
        <v>1500000</v>
      </c>
      <c r="N142" s="108">
        <v>1500000</v>
      </c>
      <c r="O142" s="108">
        <v>1500000</v>
      </c>
      <c r="P142" s="100">
        <v>1500000</v>
      </c>
      <c r="Q142" s="100">
        <v>1500000</v>
      </c>
      <c r="R142" s="100">
        <v>1500000</v>
      </c>
      <c r="S142" s="115">
        <f>SUM(G142:R142)</f>
        <v>12000000</v>
      </c>
      <c r="T142" s="11">
        <f t="shared" si="27"/>
        <v>1000000</v>
      </c>
      <c r="U142" s="46">
        <f t="shared" si="25"/>
        <v>13000000</v>
      </c>
    </row>
    <row r="143" spans="1:23" s="4" customFormat="1" ht="15.75" thickBot="1" x14ac:dyDescent="0.25">
      <c r="A143" s="158">
        <v>88</v>
      </c>
      <c r="B143" s="173">
        <v>1000</v>
      </c>
      <c r="C143" s="172">
        <v>5037773</v>
      </c>
      <c r="D143" s="174" t="s">
        <v>116</v>
      </c>
      <c r="E143" s="92">
        <v>144</v>
      </c>
      <c r="F143" s="93" t="s">
        <v>24</v>
      </c>
      <c r="G143" s="89">
        <v>0</v>
      </c>
      <c r="H143" s="61">
        <v>0</v>
      </c>
      <c r="I143" s="61">
        <v>0</v>
      </c>
      <c r="J143" s="104">
        <v>0</v>
      </c>
      <c r="K143" s="104">
        <v>0</v>
      </c>
      <c r="L143" s="104">
        <v>0</v>
      </c>
      <c r="M143" s="70">
        <v>0</v>
      </c>
      <c r="N143" s="70">
        <v>0</v>
      </c>
      <c r="O143" s="70">
        <v>0</v>
      </c>
      <c r="P143" s="104">
        <v>0</v>
      </c>
      <c r="Q143" s="104">
        <v>2000000</v>
      </c>
      <c r="R143" s="104">
        <v>2000000</v>
      </c>
      <c r="S143" s="115">
        <f>SUM(G143:R143)</f>
        <v>4000000</v>
      </c>
      <c r="T143" s="11">
        <f t="shared" si="27"/>
        <v>333333.33333333331</v>
      </c>
      <c r="U143" s="46">
        <f t="shared" si="25"/>
        <v>4333333.333333333</v>
      </c>
    </row>
    <row r="144" spans="1:23" s="4" customFormat="1" ht="15.75" thickBot="1" x14ac:dyDescent="0.25">
      <c r="A144" s="159">
        <v>89</v>
      </c>
      <c r="B144" s="170">
        <v>1000</v>
      </c>
      <c r="C144" s="172">
        <v>5465283</v>
      </c>
      <c r="D144" s="171" t="s">
        <v>115</v>
      </c>
      <c r="E144" s="237"/>
      <c r="F144" s="90"/>
      <c r="G144" s="139">
        <v>0</v>
      </c>
      <c r="H144" s="45">
        <v>0</v>
      </c>
      <c r="I144" s="45">
        <v>0</v>
      </c>
      <c r="J144" s="100">
        <v>0</v>
      </c>
      <c r="K144" s="100">
        <v>0</v>
      </c>
      <c r="L144" s="100">
        <v>0</v>
      </c>
      <c r="M144" s="108">
        <v>0</v>
      </c>
      <c r="N144" s="108">
        <v>2000000</v>
      </c>
      <c r="O144" s="108">
        <v>2000000</v>
      </c>
      <c r="P144" s="100">
        <v>2000000</v>
      </c>
      <c r="Q144" s="100">
        <v>2000000</v>
      </c>
      <c r="R144" s="142">
        <v>2000000</v>
      </c>
      <c r="S144" s="141">
        <f>SUM(G144:R144)</f>
        <v>10000000</v>
      </c>
      <c r="T144" s="11">
        <f t="shared" si="27"/>
        <v>833333.33333333337</v>
      </c>
      <c r="U144" s="46">
        <f t="shared" si="25"/>
        <v>10833333.333333334</v>
      </c>
    </row>
    <row r="145" spans="1:133" s="4" customFormat="1" ht="21.95" customHeight="1" x14ac:dyDescent="0.25">
      <c r="A145" s="233" t="s">
        <v>16</v>
      </c>
      <c r="B145" s="233"/>
      <c r="C145" s="233"/>
      <c r="D145" s="233"/>
      <c r="E145" s="27"/>
      <c r="F145" s="27"/>
      <c r="G145" s="7">
        <f>SUM(G10:G144)</f>
        <v>249031923</v>
      </c>
      <c r="H145" s="7">
        <f t="shared" ref="H145:T145" si="28">SUM(H10:H144)</f>
        <v>250107692</v>
      </c>
      <c r="I145" s="7">
        <f t="shared" si="28"/>
        <v>242854252</v>
      </c>
      <c r="J145" s="7">
        <f t="shared" si="28"/>
        <v>242780000</v>
      </c>
      <c r="K145" s="7">
        <f t="shared" si="28"/>
        <v>234890000</v>
      </c>
      <c r="L145" s="7">
        <f t="shared" si="28"/>
        <v>236260000</v>
      </c>
      <c r="M145" s="7">
        <f>SUM(M10:M144)</f>
        <v>238020000</v>
      </c>
      <c r="N145" s="7">
        <f t="shared" si="28"/>
        <v>235052500</v>
      </c>
      <c r="O145" s="7">
        <f t="shared" si="28"/>
        <v>236560000</v>
      </c>
      <c r="P145" s="7">
        <f t="shared" si="28"/>
        <v>239386667</v>
      </c>
      <c r="Q145" s="7">
        <f t="shared" si="28"/>
        <v>239347000</v>
      </c>
      <c r="R145" s="7">
        <f t="shared" si="28"/>
        <v>234770500</v>
      </c>
      <c r="S145" s="7">
        <f t="shared" si="28"/>
        <v>2879060534</v>
      </c>
      <c r="T145" s="7">
        <f t="shared" si="28"/>
        <v>232372780.58333337</v>
      </c>
      <c r="U145" s="7">
        <f>SUM(U10:U144)</f>
        <v>3111433314.5833335</v>
      </c>
      <c r="W145" s="26"/>
    </row>
    <row r="146" spans="1:133" s="4" customFormat="1" ht="21.95" customHeight="1" x14ac:dyDescent="0.3">
      <c r="A146" s="31"/>
      <c r="B146" s="13"/>
      <c r="C146" s="14"/>
      <c r="D146" s="34"/>
      <c r="E146" s="16"/>
      <c r="F146" s="15"/>
      <c r="G146" s="17"/>
      <c r="H146" s="18"/>
      <c r="I146" s="18"/>
      <c r="J146" s="18"/>
      <c r="K146" s="18"/>
      <c r="L146" s="19"/>
      <c r="M146" s="19"/>
      <c r="N146" s="19"/>
      <c r="O146" s="19"/>
      <c r="P146" s="19"/>
      <c r="Q146" s="20"/>
      <c r="R146" s="19"/>
      <c r="S146" s="21"/>
      <c r="T146" s="21"/>
      <c r="U146" s="21"/>
      <c r="W146" s="26"/>
    </row>
    <row r="147" spans="1:133" s="4" customFormat="1" ht="21.95" customHeight="1" x14ac:dyDescent="0.3">
      <c r="A147" s="31"/>
      <c r="B147" s="13"/>
      <c r="C147" s="14"/>
      <c r="D147" s="35"/>
      <c r="E147" s="23"/>
      <c r="F147" s="16"/>
      <c r="G147" s="24"/>
      <c r="H147" s="19"/>
      <c r="I147" s="19"/>
      <c r="J147" s="19"/>
      <c r="K147" s="19"/>
      <c r="L147" s="19"/>
      <c r="M147" s="19"/>
      <c r="N147" s="19"/>
      <c r="O147" s="19"/>
      <c r="P147" s="19"/>
      <c r="Q147" s="20"/>
      <c r="R147" s="19"/>
      <c r="S147" s="21">
        <f>+S145+T145</f>
        <v>3111433314.5833335</v>
      </c>
      <c r="T147" s="21">
        <f>+U145-S147</f>
        <v>0</v>
      </c>
      <c r="U147" s="21"/>
      <c r="W147" s="26"/>
    </row>
    <row r="148" spans="1:133" s="25" customFormat="1" ht="21.95" customHeight="1" thickBot="1" x14ac:dyDescent="0.25">
      <c r="A148" s="32"/>
      <c r="B148"/>
      <c r="C148" s="37"/>
      <c r="D148" s="36"/>
      <c r="E148" s="1"/>
      <c r="F148" s="1"/>
      <c r="G148" s="3"/>
      <c r="H148" s="2"/>
      <c r="I148" s="2"/>
      <c r="J148" s="2"/>
      <c r="K148" s="2"/>
      <c r="L148" s="2"/>
      <c r="M148" s="2"/>
      <c r="N148" s="2"/>
      <c r="O148"/>
      <c r="P148"/>
      <c r="Q148"/>
      <c r="R148"/>
      <c r="S148"/>
      <c r="T148"/>
      <c r="U148"/>
      <c r="V148" s="4"/>
      <c r="W148" s="26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</row>
    <row r="149" spans="1:133" s="4" customFormat="1" ht="28.5" customHeight="1" x14ac:dyDescent="0.2">
      <c r="A149" s="32"/>
      <c r="B149"/>
      <c r="C149" s="37"/>
      <c r="D149"/>
      <c r="E149" s="1"/>
      <c r="F149" s="1"/>
      <c r="G149" s="3"/>
      <c r="H149" s="2"/>
      <c r="I149" s="2"/>
      <c r="J149" s="2"/>
      <c r="K149" s="2"/>
      <c r="L149" s="2"/>
      <c r="M149" s="2"/>
      <c r="N149" s="2"/>
      <c r="O149"/>
      <c r="P149"/>
      <c r="Q149"/>
      <c r="R149"/>
      <c r="S149"/>
      <c r="T149"/>
      <c r="U149"/>
      <c r="W149" s="26"/>
    </row>
    <row r="150" spans="1:133" s="22" customFormat="1" ht="28.5" customHeight="1" x14ac:dyDescent="0.2">
      <c r="A150" s="32"/>
      <c r="B150"/>
      <c r="C150" s="37"/>
      <c r="D150" s="36"/>
      <c r="E150" s="1"/>
      <c r="F150" s="1"/>
      <c r="G150" s="3"/>
      <c r="H150" s="2"/>
      <c r="I150" s="2"/>
      <c r="J150" s="2"/>
      <c r="K150" s="2"/>
      <c r="L150" s="2"/>
      <c r="M150" s="2"/>
      <c r="N150" s="2"/>
      <c r="O150"/>
      <c r="P150"/>
      <c r="Q150"/>
      <c r="R150"/>
      <c r="S150"/>
      <c r="T150"/>
      <c r="U150"/>
    </row>
    <row r="151" spans="1:133" s="22" customFormat="1" ht="28.5" customHeight="1" x14ac:dyDescent="0.2">
      <c r="A151" s="32"/>
      <c r="B151"/>
      <c r="C151" s="37"/>
      <c r="D151" s="36"/>
      <c r="E151" s="1"/>
      <c r="F151" s="1"/>
      <c r="G151" s="3"/>
      <c r="H151" s="2"/>
      <c r="I151" s="2"/>
      <c r="J151" s="2"/>
      <c r="K151" s="2"/>
      <c r="L151" s="2"/>
      <c r="M151" s="2"/>
      <c r="N151" s="2"/>
      <c r="O151"/>
      <c r="P151"/>
      <c r="Q151"/>
      <c r="R151"/>
      <c r="S151"/>
      <c r="T151"/>
      <c r="U151"/>
    </row>
  </sheetData>
  <autoFilter ref="A9:U147" xr:uid="{00000000-0009-0000-0000-000000000000}"/>
  <mergeCells count="236">
    <mergeCell ref="A117:A118"/>
    <mergeCell ref="B117:B118"/>
    <mergeCell ref="C117:C118"/>
    <mergeCell ref="D117:D118"/>
    <mergeCell ref="U117:U118"/>
    <mergeCell ref="U121:U122"/>
    <mergeCell ref="A145:D145"/>
    <mergeCell ref="A119:A120"/>
    <mergeCell ref="B119:B120"/>
    <mergeCell ref="C119:C120"/>
    <mergeCell ref="D119:D120"/>
    <mergeCell ref="A121:A122"/>
    <mergeCell ref="B121:B122"/>
    <mergeCell ref="C121:C122"/>
    <mergeCell ref="D121:D122"/>
    <mergeCell ref="U119:U120"/>
    <mergeCell ref="A113:A114"/>
    <mergeCell ref="B113:B114"/>
    <mergeCell ref="C113:C114"/>
    <mergeCell ref="D113:D114"/>
    <mergeCell ref="U113:U114"/>
    <mergeCell ref="A115:A116"/>
    <mergeCell ref="B115:B116"/>
    <mergeCell ref="C115:C116"/>
    <mergeCell ref="D115:D116"/>
    <mergeCell ref="U115:U116"/>
    <mergeCell ref="A108:A109"/>
    <mergeCell ref="B108:B109"/>
    <mergeCell ref="C108:C109"/>
    <mergeCell ref="D108:D109"/>
    <mergeCell ref="U108:U109"/>
    <mergeCell ref="A110:A111"/>
    <mergeCell ref="B110:B111"/>
    <mergeCell ref="C110:C111"/>
    <mergeCell ref="D110:D111"/>
    <mergeCell ref="U110:U111"/>
    <mergeCell ref="A103:A104"/>
    <mergeCell ref="B103:B104"/>
    <mergeCell ref="C103:C104"/>
    <mergeCell ref="D103:D104"/>
    <mergeCell ref="A105:A106"/>
    <mergeCell ref="B105:B106"/>
    <mergeCell ref="C105:C106"/>
    <mergeCell ref="D105:D106"/>
    <mergeCell ref="U105:U106"/>
    <mergeCell ref="U103:U104"/>
    <mergeCell ref="A97:A98"/>
    <mergeCell ref="B97:B98"/>
    <mergeCell ref="C97:C98"/>
    <mergeCell ref="D97:D98"/>
    <mergeCell ref="U97:U98"/>
    <mergeCell ref="A99:A100"/>
    <mergeCell ref="B99:B100"/>
    <mergeCell ref="C99:C100"/>
    <mergeCell ref="D99:D100"/>
    <mergeCell ref="U99:U100"/>
    <mergeCell ref="A95:A96"/>
    <mergeCell ref="B95:B96"/>
    <mergeCell ref="C95:C96"/>
    <mergeCell ref="D95:D96"/>
    <mergeCell ref="U95:U96"/>
    <mergeCell ref="D91:D92"/>
    <mergeCell ref="C91:C92"/>
    <mergeCell ref="B91:B92"/>
    <mergeCell ref="A91:A92"/>
    <mergeCell ref="A87:A88"/>
    <mergeCell ref="B87:B88"/>
    <mergeCell ref="C87:C88"/>
    <mergeCell ref="D87:D88"/>
    <mergeCell ref="U87:U88"/>
    <mergeCell ref="U91:U92"/>
    <mergeCell ref="A93:A94"/>
    <mergeCell ref="B93:B94"/>
    <mergeCell ref="C93:C94"/>
    <mergeCell ref="D93:D94"/>
    <mergeCell ref="U93:U94"/>
    <mergeCell ref="A80:A81"/>
    <mergeCell ref="B80:B81"/>
    <mergeCell ref="C80:C81"/>
    <mergeCell ref="D80:D81"/>
    <mergeCell ref="U80:U81"/>
    <mergeCell ref="U78:U79"/>
    <mergeCell ref="A85:A86"/>
    <mergeCell ref="B85:B86"/>
    <mergeCell ref="C85:C86"/>
    <mergeCell ref="D85:D86"/>
    <mergeCell ref="U85:U86"/>
    <mergeCell ref="A73:A74"/>
    <mergeCell ref="B73:B74"/>
    <mergeCell ref="C73:C74"/>
    <mergeCell ref="D73:D74"/>
    <mergeCell ref="U73:U74"/>
    <mergeCell ref="A78:A79"/>
    <mergeCell ref="B78:B79"/>
    <mergeCell ref="C78:C79"/>
    <mergeCell ref="D78:D79"/>
    <mergeCell ref="A66:A67"/>
    <mergeCell ref="B66:B67"/>
    <mergeCell ref="C66:C67"/>
    <mergeCell ref="D66:D67"/>
    <mergeCell ref="U66:U67"/>
    <mergeCell ref="A68:A69"/>
    <mergeCell ref="B68:B69"/>
    <mergeCell ref="C68:C69"/>
    <mergeCell ref="D68:D69"/>
    <mergeCell ref="U68:U69"/>
    <mergeCell ref="A60:A61"/>
    <mergeCell ref="B60:B61"/>
    <mergeCell ref="C60:C61"/>
    <mergeCell ref="D60:D61"/>
    <mergeCell ref="U60:U61"/>
    <mergeCell ref="A63:A64"/>
    <mergeCell ref="B63:B64"/>
    <mergeCell ref="C63:C64"/>
    <mergeCell ref="D63:D64"/>
    <mergeCell ref="U63:U64"/>
    <mergeCell ref="A55:A56"/>
    <mergeCell ref="B55:B56"/>
    <mergeCell ref="C55:C56"/>
    <mergeCell ref="D55:D56"/>
    <mergeCell ref="U55:U56"/>
    <mergeCell ref="A57:A58"/>
    <mergeCell ref="B57:B58"/>
    <mergeCell ref="C57:C58"/>
    <mergeCell ref="D57:D58"/>
    <mergeCell ref="U57:U58"/>
    <mergeCell ref="A51:A52"/>
    <mergeCell ref="B51:B52"/>
    <mergeCell ref="C51:C52"/>
    <mergeCell ref="D51:D52"/>
    <mergeCell ref="U51:U52"/>
    <mergeCell ref="A53:A54"/>
    <mergeCell ref="B53:B54"/>
    <mergeCell ref="C53:C54"/>
    <mergeCell ref="D53:D54"/>
    <mergeCell ref="U53:U54"/>
    <mergeCell ref="A47:A48"/>
    <mergeCell ref="B47:B48"/>
    <mergeCell ref="C47:C48"/>
    <mergeCell ref="D47:D48"/>
    <mergeCell ref="U47:U48"/>
    <mergeCell ref="A49:A50"/>
    <mergeCell ref="B49:B50"/>
    <mergeCell ref="C49:C50"/>
    <mergeCell ref="D49:D50"/>
    <mergeCell ref="U49:U50"/>
    <mergeCell ref="A43:A44"/>
    <mergeCell ref="B43:B44"/>
    <mergeCell ref="C43:C44"/>
    <mergeCell ref="D43:D44"/>
    <mergeCell ref="U43:U44"/>
    <mergeCell ref="A45:A46"/>
    <mergeCell ref="B45:B46"/>
    <mergeCell ref="C45:C46"/>
    <mergeCell ref="D45:D46"/>
    <mergeCell ref="U45:U46"/>
    <mergeCell ref="A39:A40"/>
    <mergeCell ref="B39:B40"/>
    <mergeCell ref="C39:C40"/>
    <mergeCell ref="D39:D40"/>
    <mergeCell ref="U39:U40"/>
    <mergeCell ref="A41:A42"/>
    <mergeCell ref="B41:B42"/>
    <mergeCell ref="C41:C42"/>
    <mergeCell ref="D41:D42"/>
    <mergeCell ref="U41:U42"/>
    <mergeCell ref="A35:A36"/>
    <mergeCell ref="B35:B36"/>
    <mergeCell ref="C35:C36"/>
    <mergeCell ref="D35:D36"/>
    <mergeCell ref="U35:U36"/>
    <mergeCell ref="A37:A38"/>
    <mergeCell ref="B37:B38"/>
    <mergeCell ref="C37:C38"/>
    <mergeCell ref="D37:D38"/>
    <mergeCell ref="U37:U38"/>
    <mergeCell ref="A31:A32"/>
    <mergeCell ref="B31:B32"/>
    <mergeCell ref="C31:C32"/>
    <mergeCell ref="D31:D32"/>
    <mergeCell ref="U31:U32"/>
    <mergeCell ref="A33:A34"/>
    <mergeCell ref="B33:B34"/>
    <mergeCell ref="C33:C34"/>
    <mergeCell ref="D33:D34"/>
    <mergeCell ref="U33:U34"/>
    <mergeCell ref="A27:A28"/>
    <mergeCell ref="B27:B28"/>
    <mergeCell ref="C27:C28"/>
    <mergeCell ref="D27:D28"/>
    <mergeCell ref="U27:U28"/>
    <mergeCell ref="A29:A30"/>
    <mergeCell ref="B29:B30"/>
    <mergeCell ref="C29:C30"/>
    <mergeCell ref="D29:D30"/>
    <mergeCell ref="U29:U30"/>
    <mergeCell ref="A22:A23"/>
    <mergeCell ref="B22:B23"/>
    <mergeCell ref="C22:C23"/>
    <mergeCell ref="D22:D23"/>
    <mergeCell ref="U22:U23"/>
    <mergeCell ref="A24:A25"/>
    <mergeCell ref="B24:B25"/>
    <mergeCell ref="C24:C25"/>
    <mergeCell ref="D24:D25"/>
    <mergeCell ref="U24:U25"/>
    <mergeCell ref="A18:A19"/>
    <mergeCell ref="B18:B19"/>
    <mergeCell ref="C18:C19"/>
    <mergeCell ref="D18:D19"/>
    <mergeCell ref="U18:U19"/>
    <mergeCell ref="A20:A21"/>
    <mergeCell ref="B20:B21"/>
    <mergeCell ref="C20:C21"/>
    <mergeCell ref="D20:D21"/>
    <mergeCell ref="U20:U21"/>
    <mergeCell ref="A14:A15"/>
    <mergeCell ref="B14:B15"/>
    <mergeCell ref="C14:C15"/>
    <mergeCell ref="D14:D15"/>
    <mergeCell ref="U14:U15"/>
    <mergeCell ref="A16:A17"/>
    <mergeCell ref="B16:B17"/>
    <mergeCell ref="C16:C17"/>
    <mergeCell ref="D16:D17"/>
    <mergeCell ref="U16:U17"/>
    <mergeCell ref="A2:U2"/>
    <mergeCell ref="A4:Q4"/>
    <mergeCell ref="A5:Q5"/>
    <mergeCell ref="A6:Q6"/>
    <mergeCell ref="F1:U1"/>
    <mergeCell ref="A10:A11"/>
    <mergeCell ref="B10:B11"/>
    <mergeCell ref="C10:C11"/>
    <mergeCell ref="D10:D11"/>
    <mergeCell ref="U10:U11"/>
  </mergeCells>
  <printOptions horizontalCentered="1"/>
  <pageMargins left="0.25" right="0.25" top="0.75" bottom="0.75" header="0.3" footer="0.3"/>
  <pageSetup paperSize="5" scale="45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 (2)</vt:lpstr>
      <vt:lpstr>'total de asignaciones 7º 51 (2)'!Área_de_impresión</vt:lpstr>
      <vt:lpstr>'total de asignaciones 7º 51 (2)'!Títulos_a_imprimir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Acer 2</cp:lastModifiedBy>
  <cp:lastPrinted>2025-01-20T21:26:29Z</cp:lastPrinted>
  <dcterms:created xsi:type="dcterms:W3CDTF">2003-03-07T14:03:57Z</dcterms:created>
  <dcterms:modified xsi:type="dcterms:W3CDTF">2025-01-20T21:26:59Z</dcterms:modified>
</cp:coreProperties>
</file>