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AÑO 2026 INTENDENCIA\AÑO 2025\SECRETARÍA DE LA FUNCIÓN PÚBLICA\"/>
    </mc:Choice>
  </mc:AlternateContent>
  <xr:revisionPtr revIDLastSave="0" documentId="13_ncr:1_{EF731765-BC9B-442A-8A0C-0239DD987332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total de asignaciones 2025" sheetId="105" r:id="rId1"/>
  </sheets>
  <externalReferences>
    <externalReference r:id="rId2"/>
    <externalReference r:id="rId3"/>
  </externalReferences>
  <definedNames>
    <definedName name="_xlnm._FilterDatabase" localSheetId="0" hidden="1">'total de asignaciones 2025'!$A$8:$K$131</definedName>
    <definedName name="_xlnm.Print_Area" localSheetId="0">'total de asignaciones 2025'!$A$8:$K$131</definedName>
    <definedName name="_xlnm.Print_Titles" localSheetId="0">'total de asignaciones 2025'!$8:$8</definedName>
  </definedNames>
  <calcPr calcId="191029"/>
</workbook>
</file>

<file path=xl/calcChain.xml><?xml version="1.0" encoding="utf-8"?>
<calcChain xmlns="http://schemas.openxmlformats.org/spreadsheetml/2006/main">
  <c r="H131" i="105" l="1"/>
  <c r="I131" i="105"/>
  <c r="J131" i="105"/>
  <c r="K131" i="105"/>
  <c r="L131" i="105"/>
  <c r="M131" i="105"/>
  <c r="N131" i="105"/>
  <c r="O131" i="105"/>
  <c r="P131" i="105"/>
  <c r="Q131" i="105"/>
  <c r="R131" i="105"/>
  <c r="G131" i="105"/>
  <c r="S129" i="105"/>
  <c r="S130" i="105"/>
  <c r="S128" i="105"/>
  <c r="U128" i="105" s="1"/>
  <c r="S100" i="105"/>
  <c r="T100" i="105" s="1"/>
  <c r="S101" i="105"/>
  <c r="S92" i="105"/>
  <c r="T92" i="105" s="1"/>
  <c r="S93" i="105"/>
  <c r="T93" i="105" s="1"/>
  <c r="S94" i="105"/>
  <c r="T94" i="105" s="1"/>
  <c r="S95" i="105"/>
  <c r="T95" i="105" s="1"/>
  <c r="S96" i="105"/>
  <c r="T96" i="105" s="1"/>
  <c r="S97" i="105"/>
  <c r="T97" i="105" s="1"/>
  <c r="S98" i="105"/>
  <c r="S99" i="105"/>
  <c r="S72" i="105"/>
  <c r="S73" i="105"/>
  <c r="S74" i="105"/>
  <c r="S10" i="105"/>
  <c r="T10" i="105" s="1"/>
  <c r="S11" i="105"/>
  <c r="S12" i="105"/>
  <c r="T12" i="105" s="1"/>
  <c r="S13" i="105"/>
  <c r="S14" i="105"/>
  <c r="T14" i="105" s="1"/>
  <c r="S15" i="105"/>
  <c r="S16" i="105"/>
  <c r="T16" i="105" s="1"/>
  <c r="S17" i="105"/>
  <c r="S18" i="105"/>
  <c r="T18" i="105" s="1"/>
  <c r="S19" i="105"/>
  <c r="T19" i="105" s="1"/>
  <c r="S20" i="105"/>
  <c r="T20" i="105" s="1"/>
  <c r="S21" i="105"/>
  <c r="T21" i="105" s="1"/>
  <c r="S22" i="105"/>
  <c r="T22" i="105" s="1"/>
  <c r="S23" i="105"/>
  <c r="T23" i="105" s="1"/>
  <c r="S24" i="105"/>
  <c r="T24" i="105" s="1"/>
  <c r="S25" i="105"/>
  <c r="T25" i="105" s="1"/>
  <c r="S26" i="105"/>
  <c r="T26" i="105" s="1"/>
  <c r="S27" i="105"/>
  <c r="S28" i="105"/>
  <c r="S29" i="105"/>
  <c r="T29" i="105" s="1"/>
  <c r="S30" i="105"/>
  <c r="T30" i="105" s="1"/>
  <c r="S31" i="105"/>
  <c r="T31" i="105" s="1"/>
  <c r="S32" i="105"/>
  <c r="T32" i="105" s="1"/>
  <c r="S33" i="105"/>
  <c r="T33" i="105" s="1"/>
  <c r="S34" i="105"/>
  <c r="T34" i="105" s="1"/>
  <c r="S35" i="105"/>
  <c r="T35" i="105" s="1"/>
  <c r="S36" i="105"/>
  <c r="T36" i="105" s="1"/>
  <c r="S37" i="105"/>
  <c r="T37" i="105" s="1"/>
  <c r="S38" i="105"/>
  <c r="T38" i="105" s="1"/>
  <c r="S39" i="105"/>
  <c r="T39" i="105" s="1"/>
  <c r="S40" i="105"/>
  <c r="T40" i="105" s="1"/>
  <c r="S41" i="105"/>
  <c r="T41" i="105" s="1"/>
  <c r="S42" i="105"/>
  <c r="T42" i="105" s="1"/>
  <c r="S43" i="105"/>
  <c r="T43" i="105" s="1"/>
  <c r="S44" i="105"/>
  <c r="T44" i="105" s="1"/>
  <c r="S45" i="105"/>
  <c r="T45" i="105" s="1"/>
  <c r="S46" i="105"/>
  <c r="T46" i="105" s="1"/>
  <c r="S47" i="105"/>
  <c r="T47" i="105" s="1"/>
  <c r="S48" i="105"/>
  <c r="T48" i="105" s="1"/>
  <c r="S49" i="105"/>
  <c r="T49" i="105" s="1"/>
  <c r="S50" i="105"/>
  <c r="T50" i="105" s="1"/>
  <c r="S51" i="105"/>
  <c r="T51" i="105" s="1"/>
  <c r="S52" i="105"/>
  <c r="T52" i="105" s="1"/>
  <c r="S53" i="105"/>
  <c r="T53" i="105" s="1"/>
  <c r="S54" i="105"/>
  <c r="T54" i="105" s="1"/>
  <c r="S55" i="105"/>
  <c r="T55" i="105" s="1"/>
  <c r="S56" i="105"/>
  <c r="T56" i="105" s="1"/>
  <c r="S57" i="105"/>
  <c r="T57" i="105" s="1"/>
  <c r="S58" i="105"/>
  <c r="T58" i="105" s="1"/>
  <c r="S59" i="105"/>
  <c r="S60" i="105"/>
  <c r="S61" i="105"/>
  <c r="T61" i="105" s="1"/>
  <c r="S62" i="105"/>
  <c r="S63" i="105"/>
  <c r="T63" i="105" s="1"/>
  <c r="S64" i="105"/>
  <c r="S65" i="105"/>
  <c r="S66" i="105"/>
  <c r="T66" i="105" s="1"/>
  <c r="S67" i="105"/>
  <c r="S68" i="105"/>
  <c r="S69" i="105"/>
  <c r="S70" i="105"/>
  <c r="S71" i="105"/>
  <c r="S75" i="105"/>
  <c r="S76" i="105"/>
  <c r="T76" i="105" s="1"/>
  <c r="S77" i="105"/>
  <c r="S78" i="105"/>
  <c r="S79" i="105"/>
  <c r="S80" i="105"/>
  <c r="S81" i="105"/>
  <c r="U81" i="105" s="1"/>
  <c r="S82" i="105"/>
  <c r="S83" i="105"/>
  <c r="S84" i="105"/>
  <c r="T84" i="105" s="1"/>
  <c r="S85" i="105"/>
  <c r="S86" i="105"/>
  <c r="T86" i="105" s="1"/>
  <c r="S87" i="105"/>
  <c r="S88" i="105"/>
  <c r="S89" i="105"/>
  <c r="T89" i="105" s="1"/>
  <c r="S90" i="105"/>
  <c r="S91" i="105"/>
  <c r="S102" i="105"/>
  <c r="U102" i="105" s="1"/>
  <c r="S103" i="105"/>
  <c r="T103" i="105" s="1"/>
  <c r="S104" i="105"/>
  <c r="S105" i="105"/>
  <c r="S106" i="105"/>
  <c r="S107" i="105"/>
  <c r="T107" i="105" s="1"/>
  <c r="S108" i="105"/>
  <c r="T108" i="105" s="1"/>
  <c r="S109" i="105"/>
  <c r="T109" i="105" s="1"/>
  <c r="S110" i="105"/>
  <c r="T110" i="105" s="1"/>
  <c r="S111" i="105"/>
  <c r="T111" i="105" s="1"/>
  <c r="S112" i="105"/>
  <c r="S113" i="105"/>
  <c r="T113" i="105" s="1"/>
  <c r="S114" i="105"/>
  <c r="S115" i="105"/>
  <c r="T115" i="105" s="1"/>
  <c r="S116" i="105"/>
  <c r="S117" i="105"/>
  <c r="S118" i="105"/>
  <c r="U118" i="105" s="1"/>
  <c r="S119" i="105"/>
  <c r="U119" i="105" s="1"/>
  <c r="S120" i="105"/>
  <c r="U120" i="105" s="1"/>
  <c r="S121" i="105"/>
  <c r="S122" i="105"/>
  <c r="U122" i="105" s="1"/>
  <c r="S123" i="105"/>
  <c r="U123" i="105" s="1"/>
  <c r="S124" i="105"/>
  <c r="S125" i="105"/>
  <c r="U125" i="105" s="1"/>
  <c r="S126" i="105"/>
  <c r="S127" i="105"/>
  <c r="U127" i="105" s="1"/>
  <c r="S9" i="105"/>
  <c r="T9" i="105" s="1"/>
  <c r="U105" i="105" l="1"/>
  <c r="U66" i="105"/>
  <c r="S131" i="105"/>
  <c r="T82" i="105"/>
  <c r="U82" i="105" s="1"/>
  <c r="T126" i="105"/>
  <c r="U126" i="105" s="1"/>
  <c r="U84" i="105"/>
  <c r="T99" i="105"/>
  <c r="U99" i="105" s="1"/>
  <c r="T27" i="105"/>
  <c r="U27" i="105" s="1"/>
  <c r="T117" i="105"/>
  <c r="U117" i="105" s="1"/>
  <c r="T88" i="105"/>
  <c r="U88" i="105" s="1"/>
  <c r="T17" i="105"/>
  <c r="U17" i="105" s="1"/>
  <c r="T130" i="105"/>
  <c r="T15" i="105"/>
  <c r="U15" i="105" s="1"/>
  <c r="T72" i="105"/>
  <c r="U72" i="105" s="1"/>
  <c r="T124" i="105"/>
  <c r="U124" i="105" s="1"/>
  <c r="T60" i="105"/>
  <c r="U60" i="105" s="1"/>
  <c r="T28" i="105"/>
  <c r="U28" i="105" s="1"/>
  <c r="T129" i="105"/>
  <c r="U129" i="105" s="1"/>
  <c r="T116" i="105"/>
  <c r="U115" i="105" s="1"/>
  <c r="T77" i="105"/>
  <c r="U76" i="105" s="1"/>
  <c r="T11" i="105"/>
  <c r="U11" i="105" s="1"/>
  <c r="T112" i="105"/>
  <c r="U111" i="105" s="1"/>
  <c r="T74" i="105"/>
  <c r="U74" i="105" s="1"/>
  <c r="T62" i="105"/>
  <c r="U62" i="105" s="1"/>
  <c r="T65" i="105"/>
  <c r="U65" i="105" s="1"/>
  <c r="U79" i="105"/>
  <c r="U78" i="105"/>
  <c r="U80" i="105"/>
  <c r="T68" i="105"/>
  <c r="U68" i="105" s="1"/>
  <c r="T69" i="105"/>
  <c r="U69" i="105" s="1"/>
  <c r="T101" i="105"/>
  <c r="U100" i="105" s="1"/>
  <c r="T64" i="105"/>
  <c r="U63" i="105" s="1"/>
  <c r="T98" i="105"/>
  <c r="U98" i="105" s="1"/>
  <c r="T114" i="105"/>
  <c r="U113" i="105" s="1"/>
  <c r="T104" i="105"/>
  <c r="U103" i="105" s="1"/>
  <c r="T121" i="105"/>
  <c r="U121" i="105" s="1"/>
  <c r="T73" i="105"/>
  <c r="U73" i="105" s="1"/>
  <c r="T59" i="105"/>
  <c r="U58" i="105" s="1"/>
  <c r="U92" i="105"/>
  <c r="T13" i="105"/>
  <c r="U13" i="105" s="1"/>
  <c r="U19" i="105"/>
  <c r="U23" i="105"/>
  <c r="U25" i="105"/>
  <c r="U70" i="105"/>
  <c r="U75" i="105"/>
  <c r="U90" i="105"/>
  <c r="U96" i="105"/>
  <c r="U107" i="105"/>
  <c r="U109" i="105"/>
  <c r="B115" i="105"/>
  <c r="B113" i="105"/>
  <c r="B111" i="105"/>
  <c r="B109" i="105"/>
  <c r="B107" i="105"/>
  <c r="B105" i="105"/>
  <c r="B103" i="105"/>
  <c r="B102" i="105"/>
  <c r="B100" i="105"/>
  <c r="B99" i="105"/>
  <c r="B98" i="105"/>
  <c r="B96" i="105"/>
  <c r="B94" i="105"/>
  <c r="B92" i="105"/>
  <c r="B90" i="105"/>
  <c r="B88" i="105"/>
  <c r="B86" i="105"/>
  <c r="B84" i="105"/>
  <c r="B82" i="105"/>
  <c r="B81" i="105"/>
  <c r="B80" i="105"/>
  <c r="B79" i="105"/>
  <c r="B78" i="105"/>
  <c r="B76" i="105"/>
  <c r="B75" i="105"/>
  <c r="B74" i="105"/>
  <c r="B73" i="105"/>
  <c r="B72" i="105"/>
  <c r="B71" i="105"/>
  <c r="B70" i="105"/>
  <c r="B69" i="105"/>
  <c r="B68" i="105"/>
  <c r="B66" i="105"/>
  <c r="B65" i="105"/>
  <c r="B63" i="105"/>
  <c r="B62" i="105"/>
  <c r="B60" i="105"/>
  <c r="B58" i="105"/>
  <c r="B56" i="105"/>
  <c r="B54" i="105"/>
  <c r="B52" i="105"/>
  <c r="B50" i="105"/>
  <c r="B48" i="105"/>
  <c r="B46" i="105"/>
  <c r="B44" i="105"/>
  <c r="B42" i="105"/>
  <c r="B40" i="105"/>
  <c r="B38" i="105"/>
  <c r="C36" i="105"/>
  <c r="B36" i="105"/>
  <c r="B34" i="105"/>
  <c r="B32" i="105"/>
  <c r="B30" i="105"/>
  <c r="B28" i="105"/>
  <c r="B27" i="105"/>
  <c r="B25" i="105"/>
  <c r="B9" i="105"/>
  <c r="T131" i="105" l="1"/>
  <c r="U130" i="105"/>
  <c r="U21" i="105"/>
  <c r="U56" i="105"/>
  <c r="U48" i="105"/>
  <c r="U40" i="105"/>
  <c r="U94" i="105"/>
  <c r="U86" i="105"/>
  <c r="U54" i="105"/>
  <c r="U50" i="105"/>
  <c r="U46" i="105"/>
  <c r="U42" i="105"/>
  <c r="U38" i="105"/>
  <c r="U34" i="105"/>
  <c r="U30" i="105"/>
  <c r="U71" i="105"/>
  <c r="U52" i="105"/>
  <c r="U44" i="105"/>
  <c r="U36" i="105"/>
  <c r="U32" i="105"/>
  <c r="U9" i="105" l="1"/>
  <c r="U131" i="105" s="1"/>
</calcChain>
</file>

<file path=xl/sharedStrings.xml><?xml version="1.0" encoding="utf-8"?>
<sst xmlns="http://schemas.openxmlformats.org/spreadsheetml/2006/main" count="224" uniqueCount="109">
  <si>
    <t>ENERO</t>
  </si>
  <si>
    <t>FEBRERO</t>
  </si>
  <si>
    <t>MARZO</t>
  </si>
  <si>
    <t>ABRIL</t>
  </si>
  <si>
    <t>MAYO</t>
  </si>
  <si>
    <t>JUNIO</t>
  </si>
  <si>
    <t>JULIO</t>
  </si>
  <si>
    <t>AGOSTO</t>
  </si>
  <si>
    <t>OCTUBRE</t>
  </si>
  <si>
    <t>NOVIEMBRE</t>
  </si>
  <si>
    <t>DICIEMBRE</t>
  </si>
  <si>
    <t>LÍNEA</t>
  </si>
  <si>
    <t>C.I.C. N°</t>
  </si>
  <si>
    <t>NOMBRES Y APELLIDOS</t>
  </si>
  <si>
    <t>ORDEN N°</t>
  </si>
  <si>
    <t>TOTALES G.</t>
  </si>
  <si>
    <t>CONCEPTO</t>
  </si>
  <si>
    <t>DENOMINACIÓN</t>
  </si>
  <si>
    <t>Sueldos</t>
  </si>
  <si>
    <t>Gasto de Representación</t>
  </si>
  <si>
    <t>Bonif. por Responsabilidad en el Cargo</t>
  </si>
  <si>
    <t>MONTO TOTAL</t>
  </si>
  <si>
    <t xml:space="preserve">MONTO A DICIEMBRE </t>
  </si>
  <si>
    <t xml:space="preserve">Jornales </t>
  </si>
  <si>
    <t>Honorarios Profesionales</t>
  </si>
  <si>
    <t>ROSA LILIANA FRUTOS ACUÑA</t>
  </si>
  <si>
    <t>LUCIA YSABEL GOMEZ</t>
  </si>
  <si>
    <t>DIEGO MANUEL BRITEZ BAEZ</t>
  </si>
  <si>
    <t>JORGE ANDRES RAMOS</t>
  </si>
  <si>
    <t>TANIA CAROLINA RIEHME MAERNITZ</t>
  </si>
  <si>
    <t>DEYSI ROMINA DUARTE</t>
  </si>
  <si>
    <t>MIRTA ELIZABETH VEGA DUETTE</t>
  </si>
  <si>
    <t>SABINO GOMEZ PEREIRA</t>
  </si>
  <si>
    <t>HECTOR DANIEL RAMOS VILLALBA</t>
  </si>
  <si>
    <t>TONY DANIEL SCHAPOVALOFF LAUSTENSCHLAGER</t>
  </si>
  <si>
    <t>NORI RAQUEL RAMIREZ AVALOS</t>
  </si>
  <si>
    <t>OSMAR VAZQUEZ FLORENTIN</t>
  </si>
  <si>
    <t>DENISSE PAOLA CASCO GIMENEZ</t>
  </si>
  <si>
    <t>RAFAEL BAEZ SOSA</t>
  </si>
  <si>
    <t>EDGAR MARTINEZ</t>
  </si>
  <si>
    <t>RICARDO ORTIGOZA AVALOS</t>
  </si>
  <si>
    <t>FREDY RAMIREZ VAZQUEZ</t>
  </si>
  <si>
    <t>EULALIO CUBA</t>
  </si>
  <si>
    <t>MARCOS ANDINO VERA</t>
  </si>
  <si>
    <t>MARIO RODRIGUEZ</t>
  </si>
  <si>
    <t>PEDRO AMARILLA</t>
  </si>
  <si>
    <t>OLGA BRATUZ DE CHULIVA</t>
  </si>
  <si>
    <t>ARNALDO ANDRES SERVIAN</t>
  </si>
  <si>
    <t>DIEGO VALDIMIRO VILLALBA BENITEZ</t>
  </si>
  <si>
    <t>ROLANDO RIOS</t>
  </si>
  <si>
    <t>SILVIO SANTANDER</t>
  </si>
  <si>
    <t>ANTONIO FERNANDEZ RIVAS</t>
  </si>
  <si>
    <t>CINTHIA BRITTO</t>
  </si>
  <si>
    <t>ENRIQUE DEL PUERTO</t>
  </si>
  <si>
    <t>NERY JAVIER CONTRERA GONZALEZ</t>
  </si>
  <si>
    <t>SONIA BALBUENA RIVAS</t>
  </si>
  <si>
    <t>PEDRO RAUL GONZALEZ THIEBEAUD</t>
  </si>
  <si>
    <t>JORGE OMAR VALDEZ GIMENEZ</t>
  </si>
  <si>
    <t>Dietas</t>
  </si>
  <si>
    <t>HERNAN MACHADO</t>
  </si>
  <si>
    <t>CRISTIAN AVALOS</t>
  </si>
  <si>
    <t>JUAN FERNANDEZ</t>
  </si>
  <si>
    <t>EUGENIO GIMENEZ</t>
  </si>
  <si>
    <t>JAVIER VERA</t>
  </si>
  <si>
    <t>JORGE ORTIGOZA</t>
  </si>
  <si>
    <t>OTMAR LUCIANO BECKER DANIELI</t>
  </si>
  <si>
    <t>LOURDES VALDEZ LEZCANO</t>
  </si>
  <si>
    <t>CELSO RAMON SANCHEZ ROMAN</t>
  </si>
  <si>
    <t>ALFREDO RAMIREZ RAMIREZ</t>
  </si>
  <si>
    <t>JUAN MARCELO BENITEZ PAREDES</t>
  </si>
  <si>
    <t>CHRISTIAN ALFONSO CASCO VELAZQUEZ</t>
  </si>
  <si>
    <t>ROSANA GERTRUDIS NIVEN HALLAMA</t>
  </si>
  <si>
    <t>MARCO ZELAYA RUIZ DIAZ</t>
  </si>
  <si>
    <t>JORGE DANIEL ROSNER RYMARCHUK</t>
  </si>
  <si>
    <t>ZULMA RAMONA RIVAS CABAÑAS</t>
  </si>
  <si>
    <t>JORGE MARTINEZ</t>
  </si>
  <si>
    <t>JOSE ESCOBAR</t>
  </si>
  <si>
    <t>VENANCIO GOMEZ BENITEZ</t>
  </si>
  <si>
    <t>NICOLAS RAMON CHAPARRO LOPEZ</t>
  </si>
  <si>
    <t>CELIA FABIANA LOPEZ AVALOS</t>
  </si>
  <si>
    <t>ANA LIZZ BARBOZA GAONA</t>
  </si>
  <si>
    <t>VIVIANA NOEMI BECKER HAMANN</t>
  </si>
  <si>
    <t>JANET LUCIA WUNDERLI DIETZE</t>
  </si>
  <si>
    <t>MARIO ANDRÉS NOGUERA GONZALEZ</t>
  </si>
  <si>
    <t>PAMELA MIE SUGAMATA VELAZQUEZ</t>
  </si>
  <si>
    <t>ALBA NOEMÍ CURTIDO VERA</t>
  </si>
  <si>
    <t>Contratación del Personal Técnico</t>
  </si>
  <si>
    <t>SANDRA JAZMIN GONZALEZ AMARILLA</t>
  </si>
  <si>
    <t>ALBERTO RENÉ GUTIERREZ GONZALEZ</t>
  </si>
  <si>
    <t>IVAN ANDRES JIMENEZ CACERES</t>
  </si>
  <si>
    <t>VICTOR BENITEZ</t>
  </si>
  <si>
    <t>ANIBAL GYSIN</t>
  </si>
  <si>
    <t>ORLANDO ANDRES MOLINAS ACOSTA</t>
  </si>
  <si>
    <t>DIANA ANDREA LOBLEIN CABAÑA</t>
  </si>
  <si>
    <t>ARACELY AGUILERA</t>
  </si>
  <si>
    <t>ELSA VÁZQUEZ</t>
  </si>
  <si>
    <t>LORENA LÓPEZ</t>
  </si>
  <si>
    <t>GLORIA ENCINA</t>
  </si>
  <si>
    <t>EUGENIO VELAZQUEZ</t>
  </si>
  <si>
    <t>RAUL RAMIREZ</t>
  </si>
  <si>
    <t xml:space="preserve">DAHIANA ALMEIDA </t>
  </si>
  <si>
    <t xml:space="preserve">MUNICIPALIDAD DE CAPITÁN MIRANDA </t>
  </si>
  <si>
    <t xml:space="preserve">PLANILLA GENERAL DE PAGOS </t>
  </si>
  <si>
    <t>CORRESPONDIENTE AL EJERCICIO FISCAL 2025</t>
  </si>
  <si>
    <t>JOANA SILVEYRA</t>
  </si>
  <si>
    <t>AGUINALDO 2025</t>
  </si>
  <si>
    <t>DAHIANA ALDANA</t>
  </si>
  <si>
    <t>SARA RAQUEL SOSA</t>
  </si>
  <si>
    <t>SEPTIEMBRE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</si>
</sst>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_-;\-* #,##0_-;_-* &quot;-&quot;_-;_-@_-"/>
    <numFmt numFmtId="165" formatCode="_-* #,##0.00_-;\-* #,##0.00_-;_-* &quot;-&quot;??_-;_-@_-"/>
    <numFmt numFmtId="166" formatCode="#,##0;[Red]#,##0"/>
    <numFmt numFmtId="167" formatCode="_-[$€]* #,##0.00_-;\-[$€]* #,##0.00_-;_-[$€]* &quot;-&quot;??_-;_-@_-"/>
    <numFmt numFmtId="168" formatCode="_-* #,##0_-;\-* #,##0_-;_-* &quot;-&quot;??_-;_-@_-"/>
  </numFmts>
  <fonts count="12" x14ac:knownFonts="1">
    <font>
      <sz val="10"/>
      <name val="Arial"/>
    </font>
    <font>
      <sz val="10"/>
      <name val="Arial"/>
    </font>
    <font>
      <sz val="11"/>
      <name val="Arial"/>
      <family val="2"/>
    </font>
    <font>
      <sz val="8"/>
      <name val="Arial"/>
      <family val="2"/>
    </font>
    <font>
      <b/>
      <sz val="11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b/>
      <sz val="18"/>
      <name val="Arial"/>
      <family val="2"/>
    </font>
    <font>
      <b/>
      <sz val="16"/>
      <name val="Arial"/>
      <family val="2"/>
    </font>
    <font>
      <sz val="10"/>
      <color rgb="FFFF0000"/>
      <name val="Arial"/>
      <family val="2"/>
    </font>
    <font>
      <sz val="11"/>
      <color theme="1"/>
      <name val="Arial"/>
      <family val="2"/>
    </font>
    <font>
      <sz val="8"/>
      <name val="Arial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9.9978637043366805E-2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4">
    <xf numFmtId="0" fontId="0" fillId="0" borderId="0"/>
    <xf numFmtId="167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218">
    <xf numFmtId="0" fontId="0" fillId="0" borderId="0" xfId="0"/>
    <xf numFmtId="0" fontId="3" fillId="0" borderId="0" xfId="0" applyFont="1"/>
    <xf numFmtId="0" fontId="0" fillId="2" borderId="0" xfId="0" applyFill="1"/>
    <xf numFmtId="0" fontId="2" fillId="0" borderId="0" xfId="0" applyFont="1"/>
    <xf numFmtId="168" fontId="2" fillId="0" borderId="2" xfId="2" applyNumberFormat="1" applyFont="1" applyBorder="1" applyAlignment="1">
      <alignment horizontal="right"/>
    </xf>
    <xf numFmtId="168" fontId="2" fillId="0" borderId="5" xfId="2" applyNumberFormat="1" applyFont="1" applyBorder="1" applyAlignment="1">
      <alignment horizontal="right"/>
    </xf>
    <xf numFmtId="168" fontId="2" fillId="0" borderId="4" xfId="2" applyNumberFormat="1" applyFont="1" applyBorder="1" applyAlignment="1"/>
    <xf numFmtId="168" fontId="2" fillId="0" borderId="4" xfId="2" applyNumberFormat="1" applyFont="1" applyBorder="1" applyAlignment="1">
      <alignment horizontal="right"/>
    </xf>
    <xf numFmtId="0" fontId="2" fillId="0" borderId="9" xfId="0" applyFont="1" applyBorder="1"/>
    <xf numFmtId="166" fontId="4" fillId="0" borderId="8" xfId="0" applyNumberFormat="1" applyFont="1" applyBorder="1" applyAlignment="1">
      <alignment horizontal="center" vertical="center" wrapText="1"/>
    </xf>
    <xf numFmtId="166" fontId="4" fillId="0" borderId="8" xfId="3" applyNumberFormat="1" applyFont="1" applyBorder="1" applyAlignment="1">
      <alignment horizontal="center" vertical="center" wrapText="1"/>
    </xf>
    <xf numFmtId="0" fontId="0" fillId="6" borderId="0" xfId="0" applyFill="1"/>
    <xf numFmtId="166" fontId="4" fillId="6" borderId="8" xfId="0" applyNumberFormat="1" applyFont="1" applyFill="1" applyBorder="1" applyAlignment="1">
      <alignment horizontal="center" vertical="center" wrapText="1"/>
    </xf>
    <xf numFmtId="0" fontId="5" fillId="0" borderId="0" xfId="0" applyFont="1"/>
    <xf numFmtId="0" fontId="6" fillId="0" borderId="0" xfId="0" applyFont="1"/>
    <xf numFmtId="0" fontId="2" fillId="0" borderId="11" xfId="0" applyFont="1" applyBorder="1"/>
    <xf numFmtId="166" fontId="4" fillId="6" borderId="13" xfId="0" applyNumberFormat="1" applyFont="1" applyFill="1" applyBorder="1" applyAlignment="1">
      <alignment horizontal="center" vertical="center" wrapText="1"/>
    </xf>
    <xf numFmtId="166" fontId="4" fillId="0" borderId="14" xfId="3" applyNumberFormat="1" applyFont="1" applyBorder="1" applyAlignment="1">
      <alignment horizontal="center" vertical="center" wrapText="1"/>
    </xf>
    <xf numFmtId="168" fontId="2" fillId="0" borderId="14" xfId="2" applyNumberFormat="1" applyFont="1" applyBorder="1" applyAlignment="1">
      <alignment horizontal="right"/>
    </xf>
    <xf numFmtId="166" fontId="4" fillId="5" borderId="14" xfId="3" applyNumberFormat="1" applyFont="1" applyFill="1" applyBorder="1" applyAlignment="1">
      <alignment horizontal="center" vertical="center" wrapText="1"/>
    </xf>
    <xf numFmtId="0" fontId="2" fillId="0" borderId="15" xfId="0" applyFont="1" applyBorder="1"/>
    <xf numFmtId="166" fontId="4" fillId="0" borderId="14" xfId="0" applyNumberFormat="1" applyFont="1" applyBorder="1" applyAlignment="1">
      <alignment horizontal="center" vertical="center" wrapText="1"/>
    </xf>
    <xf numFmtId="166" fontId="4" fillId="6" borderId="16" xfId="0" applyNumberFormat="1" applyFont="1" applyFill="1" applyBorder="1" applyAlignment="1">
      <alignment horizontal="center" vertical="center" wrapText="1"/>
    </xf>
    <xf numFmtId="168" fontId="2" fillId="0" borderId="7" xfId="2" applyNumberFormat="1" applyFont="1" applyBorder="1" applyAlignment="1">
      <alignment horizontal="right"/>
    </xf>
    <xf numFmtId="168" fontId="2" fillId="0" borderId="6" xfId="2" applyNumberFormat="1" applyFont="1" applyBorder="1" applyAlignment="1">
      <alignment horizontal="right"/>
    </xf>
    <xf numFmtId="168" fontId="2" fillId="0" borderId="8" xfId="2" applyNumberFormat="1" applyFont="1" applyBorder="1" applyAlignment="1">
      <alignment horizontal="right"/>
    </xf>
    <xf numFmtId="166" fontId="4" fillId="0" borderId="7" xfId="0" applyNumberFormat="1" applyFont="1" applyBorder="1" applyAlignment="1">
      <alignment horizontal="center" vertical="center" wrapText="1"/>
    </xf>
    <xf numFmtId="166" fontId="4" fillId="0" borderId="7" xfId="3" applyNumberFormat="1" applyFont="1" applyBorder="1" applyAlignment="1">
      <alignment horizontal="center" vertical="center" wrapText="1"/>
    </xf>
    <xf numFmtId="168" fontId="2" fillId="3" borderId="8" xfId="2" applyNumberFormat="1" applyFont="1" applyFill="1" applyBorder="1" applyAlignment="1">
      <alignment horizontal="right"/>
    </xf>
    <xf numFmtId="0" fontId="2" fillId="3" borderId="4" xfId="0" applyFont="1" applyFill="1" applyBorder="1" applyAlignment="1">
      <alignment horizontal="center"/>
    </xf>
    <xf numFmtId="0" fontId="2" fillId="0" borderId="4" xfId="0" applyFont="1" applyBorder="1" applyAlignment="1">
      <alignment horizontal="left"/>
    </xf>
    <xf numFmtId="0" fontId="2" fillId="3" borderId="2" xfId="0" applyFont="1" applyFill="1" applyBorder="1" applyAlignment="1">
      <alignment horizontal="center"/>
    </xf>
    <xf numFmtId="0" fontId="2" fillId="0" borderId="2" xfId="0" applyFont="1" applyBorder="1" applyAlignment="1">
      <alignment horizontal="left"/>
    </xf>
    <xf numFmtId="0" fontId="2" fillId="3" borderId="14" xfId="0" applyFont="1" applyFill="1" applyBorder="1" applyAlignment="1">
      <alignment horizontal="center"/>
    </xf>
    <xf numFmtId="0" fontId="2" fillId="0" borderId="14" xfId="0" applyFont="1" applyBorder="1" applyAlignment="1">
      <alignment horizontal="left"/>
    </xf>
    <xf numFmtId="0" fontId="2" fillId="0" borderId="14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3" borderId="7" xfId="0" applyFont="1" applyFill="1" applyBorder="1" applyAlignment="1">
      <alignment horizontal="center"/>
    </xf>
    <xf numFmtId="0" fontId="2" fillId="0" borderId="7" xfId="0" applyFont="1" applyBorder="1" applyAlignment="1">
      <alignment horizontal="left"/>
    </xf>
    <xf numFmtId="0" fontId="2" fillId="3" borderId="5" xfId="0" applyFont="1" applyFill="1" applyBorder="1" applyAlignment="1">
      <alignment horizontal="center"/>
    </xf>
    <xf numFmtId="0" fontId="2" fillId="0" borderId="5" xfId="0" applyFont="1" applyBorder="1" applyAlignment="1">
      <alignment horizontal="left"/>
    </xf>
    <xf numFmtId="0" fontId="2" fillId="3" borderId="8" xfId="0" applyFont="1" applyFill="1" applyBorder="1" applyAlignment="1">
      <alignment horizontal="center"/>
    </xf>
    <xf numFmtId="0" fontId="2" fillId="0" borderId="8" xfId="0" applyFont="1" applyBorder="1" applyAlignment="1">
      <alignment horizontal="left"/>
    </xf>
    <xf numFmtId="0" fontId="2" fillId="3" borderId="6" xfId="0" applyFont="1" applyFill="1" applyBorder="1" applyAlignment="1">
      <alignment horizontal="center"/>
    </xf>
    <xf numFmtId="0" fontId="2" fillId="0" borderId="6" xfId="0" applyFont="1" applyBorder="1" applyAlignment="1">
      <alignment horizontal="left"/>
    </xf>
    <xf numFmtId="168" fontId="2" fillId="0" borderId="4" xfId="2" applyNumberFormat="1" applyFont="1" applyFill="1" applyBorder="1" applyAlignment="1">
      <alignment horizontal="right"/>
    </xf>
    <xf numFmtId="168" fontId="2" fillId="0" borderId="2" xfId="2" applyNumberFormat="1" applyFont="1" applyFill="1" applyBorder="1" applyAlignment="1">
      <alignment horizontal="right"/>
    </xf>
    <xf numFmtId="168" fontId="2" fillId="0" borderId="14" xfId="2" applyNumberFormat="1" applyFont="1" applyFill="1" applyBorder="1" applyAlignment="1">
      <alignment horizontal="right"/>
    </xf>
    <xf numFmtId="168" fontId="2" fillId="0" borderId="7" xfId="2" applyNumberFormat="1" applyFont="1" applyFill="1" applyBorder="1" applyAlignment="1">
      <alignment horizontal="right"/>
    </xf>
    <xf numFmtId="168" fontId="2" fillId="0" borderId="6" xfId="2" applyNumberFormat="1" applyFont="1" applyFill="1" applyBorder="1" applyAlignment="1">
      <alignment horizontal="right"/>
    </xf>
    <xf numFmtId="168" fontId="2" fillId="0" borderId="8" xfId="2" applyNumberFormat="1" applyFont="1" applyFill="1" applyBorder="1" applyAlignment="1">
      <alignment horizontal="right"/>
    </xf>
    <xf numFmtId="168" fontId="2" fillId="0" borderId="5" xfId="2" applyNumberFormat="1" applyFont="1" applyFill="1" applyBorder="1" applyAlignment="1">
      <alignment horizontal="right"/>
    </xf>
    <xf numFmtId="168" fontId="2" fillId="3" borderId="4" xfId="2" applyNumberFormat="1" applyFont="1" applyFill="1" applyBorder="1" applyAlignment="1">
      <alignment horizontal="right"/>
    </xf>
    <xf numFmtId="168" fontId="2" fillId="3" borderId="2" xfId="2" applyNumberFormat="1" applyFont="1" applyFill="1" applyBorder="1" applyAlignment="1">
      <alignment horizontal="right"/>
    </xf>
    <xf numFmtId="168" fontId="2" fillId="3" borderId="14" xfId="2" applyNumberFormat="1" applyFont="1" applyFill="1" applyBorder="1" applyAlignment="1">
      <alignment horizontal="right"/>
    </xf>
    <xf numFmtId="168" fontId="2" fillId="3" borderId="7" xfId="2" applyNumberFormat="1" applyFont="1" applyFill="1" applyBorder="1" applyAlignment="1">
      <alignment horizontal="right"/>
    </xf>
    <xf numFmtId="168" fontId="2" fillId="3" borderId="6" xfId="2" applyNumberFormat="1" applyFont="1" applyFill="1" applyBorder="1" applyAlignment="1">
      <alignment horizontal="right"/>
    </xf>
    <xf numFmtId="168" fontId="2" fillId="3" borderId="5" xfId="2" applyNumberFormat="1" applyFont="1" applyFill="1" applyBorder="1" applyAlignment="1">
      <alignment horizontal="right"/>
    </xf>
    <xf numFmtId="168" fontId="2" fillId="0" borderId="2" xfId="2" applyNumberFormat="1" applyFont="1" applyBorder="1" applyAlignment="1"/>
    <xf numFmtId="168" fontId="2" fillId="0" borderId="3" xfId="2" applyNumberFormat="1" applyFont="1" applyFill="1" applyBorder="1" applyAlignment="1">
      <alignment horizontal="right"/>
    </xf>
    <xf numFmtId="168" fontId="2" fillId="3" borderId="3" xfId="2" applyNumberFormat="1" applyFont="1" applyFill="1" applyBorder="1" applyAlignment="1">
      <alignment horizontal="right"/>
    </xf>
    <xf numFmtId="0" fontId="0" fillId="0" borderId="0" xfId="0" applyAlignment="1">
      <alignment horizontal="left"/>
    </xf>
    <xf numFmtId="0" fontId="8" fillId="0" borderId="0" xfId="0" applyFont="1" applyAlignment="1">
      <alignment horizontal="right"/>
    </xf>
    <xf numFmtId="3" fontId="7" fillId="0" borderId="0" xfId="0" applyNumberFormat="1" applyFont="1" applyAlignment="1">
      <alignment horizontal="right"/>
    </xf>
    <xf numFmtId="3" fontId="8" fillId="0" borderId="0" xfId="0" applyNumberFormat="1" applyFont="1" applyAlignment="1">
      <alignment horizontal="center"/>
    </xf>
    <xf numFmtId="3" fontId="7" fillId="3" borderId="0" xfId="0" applyNumberFormat="1" applyFont="1" applyFill="1" applyAlignment="1">
      <alignment horizontal="right"/>
    </xf>
    <xf numFmtId="0" fontId="0" fillId="3" borderId="0" xfId="0" applyFill="1"/>
    <xf numFmtId="0" fontId="6" fillId="3" borderId="0" xfId="0" applyFont="1" applyFill="1"/>
    <xf numFmtId="0" fontId="5" fillId="3" borderId="0" xfId="0" applyFont="1" applyFill="1"/>
    <xf numFmtId="0" fontId="3" fillId="3" borderId="0" xfId="0" applyFont="1" applyFill="1"/>
    <xf numFmtId="0" fontId="4" fillId="6" borderId="13" xfId="0" applyFont="1" applyFill="1" applyBorder="1" applyAlignment="1">
      <alignment horizontal="center" vertical="center"/>
    </xf>
    <xf numFmtId="166" fontId="4" fillId="6" borderId="10" xfId="0" applyNumberFormat="1" applyFont="1" applyFill="1" applyBorder="1" applyAlignment="1">
      <alignment horizontal="center" vertical="center" wrapText="1"/>
    </xf>
    <xf numFmtId="166" fontId="4" fillId="0" borderId="4" xfId="0" applyNumberFormat="1" applyFont="1" applyBorder="1" applyAlignment="1">
      <alignment horizontal="center" vertical="center" wrapText="1"/>
    </xf>
    <xf numFmtId="166" fontId="4" fillId="0" borderId="4" xfId="3" applyNumberFormat="1" applyFont="1" applyBorder="1" applyAlignment="1">
      <alignment horizontal="center" vertical="center" wrapText="1"/>
    </xf>
    <xf numFmtId="166" fontId="4" fillId="0" borderId="3" xfId="0" applyNumberFormat="1" applyFont="1" applyBorder="1" applyAlignment="1">
      <alignment horizontal="center" vertical="center" wrapText="1"/>
    </xf>
    <xf numFmtId="166" fontId="4" fillId="6" borderId="20" xfId="0" applyNumberFormat="1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center"/>
    </xf>
    <xf numFmtId="168" fontId="2" fillId="0" borderId="3" xfId="2" applyNumberFormat="1" applyFont="1" applyBorder="1" applyAlignment="1">
      <alignment horizontal="right"/>
    </xf>
    <xf numFmtId="0" fontId="2" fillId="0" borderId="14" xfId="0" applyFont="1" applyBorder="1"/>
    <xf numFmtId="3" fontId="4" fillId="0" borderId="14" xfId="0" applyNumberFormat="1" applyFont="1" applyBorder="1" applyAlignment="1">
      <alignment horizontal="center" vertical="center"/>
    </xf>
    <xf numFmtId="0" fontId="9" fillId="2" borderId="0" xfId="0" applyFont="1" applyFill="1" applyAlignment="1">
      <alignment horizontal="right"/>
    </xf>
    <xf numFmtId="3" fontId="2" fillId="0" borderId="2" xfId="0" applyNumberFormat="1" applyFont="1" applyBorder="1"/>
    <xf numFmtId="168" fontId="4" fillId="4" borderId="5" xfId="2" applyNumberFormat="1" applyFont="1" applyFill="1" applyBorder="1" applyAlignment="1">
      <alignment horizontal="right"/>
    </xf>
    <xf numFmtId="3" fontId="2" fillId="0" borderId="7" xfId="0" applyNumberFormat="1" applyFont="1" applyBorder="1" applyAlignment="1">
      <alignment horizontal="right" wrapText="1"/>
    </xf>
    <xf numFmtId="3" fontId="2" fillId="3" borderId="14" xfId="0" applyNumberFormat="1" applyFont="1" applyFill="1" applyBorder="1" applyAlignment="1">
      <alignment horizontal="right" wrapText="1"/>
    </xf>
    <xf numFmtId="3" fontId="2" fillId="0" borderId="14" xfId="0" applyNumberFormat="1" applyFont="1" applyBorder="1" applyAlignment="1">
      <alignment horizontal="right" wrapText="1"/>
    </xf>
    <xf numFmtId="3" fontId="2" fillId="0" borderId="3" xfId="0" applyNumberFormat="1" applyFont="1" applyBorder="1" applyAlignment="1">
      <alignment horizontal="right" wrapText="1"/>
    </xf>
    <xf numFmtId="166" fontId="4" fillId="4" borderId="5" xfId="0" applyNumberFormat="1" applyFont="1" applyFill="1" applyBorder="1" applyAlignment="1">
      <alignment horizontal="center"/>
    </xf>
    <xf numFmtId="166" fontId="4" fillId="4" borderId="28" xfId="0" applyNumberFormat="1" applyFont="1" applyFill="1" applyBorder="1" applyAlignment="1">
      <alignment horizontal="center"/>
    </xf>
    <xf numFmtId="0" fontId="2" fillId="0" borderId="3" xfId="0" applyFont="1" applyBorder="1"/>
    <xf numFmtId="0" fontId="2" fillId="3" borderId="3" xfId="0" applyFont="1" applyFill="1" applyBorder="1"/>
    <xf numFmtId="0" fontId="4" fillId="3" borderId="7" xfId="0" applyFont="1" applyFill="1" applyBorder="1" applyAlignment="1">
      <alignment horizontal="left" vertical="center" wrapText="1"/>
    </xf>
    <xf numFmtId="0" fontId="4" fillId="3" borderId="3" xfId="0" applyFont="1" applyFill="1" applyBorder="1" applyAlignment="1">
      <alignment horizontal="left" vertical="center" wrapText="1"/>
    </xf>
    <xf numFmtId="166" fontId="4" fillId="0" borderId="3" xfId="3" applyNumberFormat="1" applyFont="1" applyBorder="1" applyAlignment="1">
      <alignment horizontal="center" vertical="center" wrapText="1"/>
    </xf>
    <xf numFmtId="0" fontId="4" fillId="3" borderId="4" xfId="0" applyFont="1" applyFill="1" applyBorder="1" applyAlignment="1">
      <alignment horizontal="left" vertical="center" wrapText="1"/>
    </xf>
    <xf numFmtId="0" fontId="4" fillId="3" borderId="14" xfId="0" applyFont="1" applyFill="1" applyBorder="1" applyAlignment="1">
      <alignment horizontal="left" vertical="center" wrapText="1"/>
    </xf>
    <xf numFmtId="0" fontId="4" fillId="3" borderId="8" xfId="0" applyFont="1" applyFill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/>
    </xf>
    <xf numFmtId="0" fontId="4" fillId="0" borderId="14" xfId="0" applyFont="1" applyBorder="1" applyAlignment="1">
      <alignment horizontal="left" vertical="center"/>
    </xf>
    <xf numFmtId="0" fontId="4" fillId="0" borderId="14" xfId="0" applyFont="1" applyBorder="1" applyAlignment="1">
      <alignment horizontal="left" vertical="center" wrapText="1"/>
    </xf>
    <xf numFmtId="0" fontId="2" fillId="0" borderId="30" xfId="0" applyFont="1" applyBorder="1" applyAlignment="1">
      <alignment horizontal="center"/>
    </xf>
    <xf numFmtId="0" fontId="2" fillId="0" borderId="2" xfId="0" applyFont="1" applyBorder="1"/>
    <xf numFmtId="0" fontId="2" fillId="0" borderId="30" xfId="0" applyFont="1" applyBorder="1"/>
    <xf numFmtId="168" fontId="2" fillId="2" borderId="3" xfId="2" applyNumberFormat="1" applyFont="1" applyFill="1" applyBorder="1" applyAlignment="1">
      <alignment horizontal="right"/>
    </xf>
    <xf numFmtId="3" fontId="2" fillId="0" borderId="14" xfId="0" applyNumberFormat="1" applyFont="1" applyBorder="1"/>
    <xf numFmtId="168" fontId="2" fillId="0" borderId="29" xfId="2" applyNumberFormat="1" applyFont="1" applyBorder="1" applyAlignment="1"/>
    <xf numFmtId="168" fontId="2" fillId="0" borderId="31" xfId="2" applyNumberFormat="1" applyFont="1" applyBorder="1" applyAlignment="1"/>
    <xf numFmtId="166" fontId="4" fillId="5" borderId="26" xfId="3" applyNumberFormat="1" applyFont="1" applyFill="1" applyBorder="1" applyAlignment="1">
      <alignment horizontal="center" vertical="center" wrapText="1"/>
    </xf>
    <xf numFmtId="166" fontId="4" fillId="5" borderId="27" xfId="3" applyNumberFormat="1" applyFont="1" applyFill="1" applyBorder="1" applyAlignment="1">
      <alignment horizontal="center" vertical="center" wrapText="1"/>
    </xf>
    <xf numFmtId="168" fontId="2" fillId="0" borderId="21" xfId="2" applyNumberFormat="1" applyFont="1" applyBorder="1" applyAlignment="1"/>
    <xf numFmtId="168" fontId="2" fillId="0" borderId="34" xfId="2" applyNumberFormat="1" applyFont="1" applyBorder="1" applyAlignment="1"/>
    <xf numFmtId="168" fontId="2" fillId="0" borderId="24" xfId="2" applyNumberFormat="1" applyFont="1" applyBorder="1" applyAlignment="1"/>
    <xf numFmtId="0" fontId="2" fillId="0" borderId="17" xfId="0" applyFont="1" applyBorder="1"/>
    <xf numFmtId="166" fontId="4" fillId="5" borderId="23" xfId="3" applyNumberFormat="1" applyFont="1" applyFill="1" applyBorder="1" applyAlignment="1">
      <alignment horizontal="center" vertical="center" wrapText="1"/>
    </xf>
    <xf numFmtId="166" fontId="4" fillId="5" borderId="36" xfId="3" applyNumberFormat="1" applyFont="1" applyFill="1" applyBorder="1" applyAlignment="1">
      <alignment horizontal="center" vertical="center" wrapText="1"/>
    </xf>
    <xf numFmtId="168" fontId="2" fillId="2" borderId="7" xfId="2" applyNumberFormat="1" applyFont="1" applyFill="1" applyBorder="1" applyAlignment="1">
      <alignment horizontal="right"/>
    </xf>
    <xf numFmtId="168" fontId="2" fillId="2" borderId="2" xfId="2" applyNumberFormat="1" applyFont="1" applyFill="1" applyBorder="1" applyAlignment="1">
      <alignment horizontal="right"/>
    </xf>
    <xf numFmtId="0" fontId="2" fillId="3" borderId="3" xfId="0" applyFont="1" applyFill="1" applyBorder="1" applyAlignment="1">
      <alignment horizontal="center"/>
    </xf>
    <xf numFmtId="0" fontId="2" fillId="0" borderId="3" xfId="0" applyFont="1" applyBorder="1" applyAlignment="1">
      <alignment horizontal="left"/>
    </xf>
    <xf numFmtId="0" fontId="2" fillId="0" borderId="37" xfId="0" applyFont="1" applyBorder="1"/>
    <xf numFmtId="168" fontId="2" fillId="0" borderId="38" xfId="2" applyNumberFormat="1" applyFont="1" applyBorder="1" applyAlignment="1"/>
    <xf numFmtId="3" fontId="2" fillId="0" borderId="4" xfId="0" applyNumberFormat="1" applyFont="1" applyBorder="1" applyAlignment="1">
      <alignment horizontal="right" wrapText="1"/>
    </xf>
    <xf numFmtId="166" fontId="4" fillId="6" borderId="39" xfId="0" applyNumberFormat="1" applyFont="1" applyFill="1" applyBorder="1" applyAlignment="1">
      <alignment horizontal="center" vertical="center" wrapText="1"/>
    </xf>
    <xf numFmtId="166" fontId="4" fillId="0" borderId="5" xfId="0" applyNumberFormat="1" applyFont="1" applyBorder="1" applyAlignment="1">
      <alignment horizontal="center" vertical="center" wrapText="1"/>
    </xf>
    <xf numFmtId="166" fontId="4" fillId="0" borderId="5" xfId="3" applyNumberFormat="1" applyFont="1" applyBorder="1" applyAlignment="1">
      <alignment horizontal="center" vertical="center" wrapText="1"/>
    </xf>
    <xf numFmtId="0" fontId="4" fillId="3" borderId="5" xfId="0" applyFont="1" applyFill="1" applyBorder="1" applyAlignment="1">
      <alignment horizontal="left" vertical="center" wrapText="1"/>
    </xf>
    <xf numFmtId="168" fontId="2" fillId="0" borderId="14" xfId="2" applyNumberFormat="1" applyFont="1" applyBorder="1" applyAlignment="1"/>
    <xf numFmtId="3" fontId="2" fillId="0" borderId="6" xfId="0" applyNumberFormat="1" applyFont="1" applyBorder="1" applyAlignment="1">
      <alignment horizontal="right" wrapText="1"/>
    </xf>
    <xf numFmtId="168" fontId="2" fillId="0" borderId="6" xfId="2" applyNumberFormat="1" applyFont="1" applyBorder="1" applyAlignment="1"/>
    <xf numFmtId="0" fontId="2" fillId="0" borderId="6" xfId="0" applyFont="1" applyBorder="1"/>
    <xf numFmtId="3" fontId="2" fillId="0" borderId="4" xfId="0" applyNumberFormat="1" applyFont="1" applyBorder="1"/>
    <xf numFmtId="0" fontId="2" fillId="0" borderId="4" xfId="0" applyFont="1" applyBorder="1"/>
    <xf numFmtId="3" fontId="2" fillId="0" borderId="6" xfId="0" applyNumberFormat="1" applyFont="1" applyBorder="1"/>
    <xf numFmtId="166" fontId="4" fillId="6" borderId="40" xfId="0" applyNumberFormat="1" applyFont="1" applyFill="1" applyBorder="1" applyAlignment="1">
      <alignment horizontal="center" vertical="center" wrapText="1"/>
    </xf>
    <xf numFmtId="168" fontId="2" fillId="0" borderId="28" xfId="2" applyNumberFormat="1" applyFont="1" applyBorder="1" applyAlignment="1"/>
    <xf numFmtId="0" fontId="2" fillId="0" borderId="41" xfId="0" applyFont="1" applyBorder="1"/>
    <xf numFmtId="166" fontId="4" fillId="0" borderId="13" xfId="0" applyNumberFormat="1" applyFont="1" applyBorder="1" applyAlignment="1">
      <alignment horizontal="center" vertical="center" wrapText="1"/>
    </xf>
    <xf numFmtId="166" fontId="4" fillId="0" borderId="14" xfId="3" applyNumberFormat="1" applyFont="1" applyFill="1" applyBorder="1" applyAlignment="1">
      <alignment horizontal="center" vertical="center" wrapText="1"/>
    </xf>
    <xf numFmtId="168" fontId="2" fillId="0" borderId="24" xfId="2" applyNumberFormat="1" applyFont="1" applyFill="1" applyBorder="1" applyAlignment="1"/>
    <xf numFmtId="168" fontId="2" fillId="0" borderId="42" xfId="2" applyNumberFormat="1" applyFont="1" applyBorder="1" applyAlignment="1"/>
    <xf numFmtId="168" fontId="2" fillId="3" borderId="7" xfId="2" applyNumberFormat="1" applyFont="1" applyFill="1" applyBorder="1" applyAlignment="1"/>
    <xf numFmtId="0" fontId="2" fillId="0" borderId="22" xfId="0" applyFont="1" applyBorder="1"/>
    <xf numFmtId="0" fontId="2" fillId="0" borderId="25" xfId="0" applyFont="1" applyBorder="1"/>
    <xf numFmtId="3" fontId="10" fillId="0" borderId="14" xfId="0" applyNumberFormat="1" applyFont="1" applyBorder="1" applyAlignment="1">
      <alignment horizontal="right" wrapText="1"/>
    </xf>
    <xf numFmtId="3" fontId="10" fillId="3" borderId="14" xfId="0" applyNumberFormat="1" applyFont="1" applyFill="1" applyBorder="1" applyAlignment="1">
      <alignment horizontal="right" wrapText="1"/>
    </xf>
    <xf numFmtId="3" fontId="10" fillId="0" borderId="3" xfId="0" applyNumberFormat="1" applyFont="1" applyBorder="1" applyAlignment="1">
      <alignment horizontal="right" wrapText="1"/>
    </xf>
    <xf numFmtId="3" fontId="10" fillId="3" borderId="3" xfId="0" applyNumberFormat="1" applyFont="1" applyFill="1" applyBorder="1" applyAlignment="1">
      <alignment horizontal="right" wrapText="1"/>
    </xf>
    <xf numFmtId="3" fontId="10" fillId="0" borderId="4" xfId="0" applyNumberFormat="1" applyFont="1" applyBorder="1" applyAlignment="1">
      <alignment horizontal="right" wrapText="1"/>
    </xf>
    <xf numFmtId="3" fontId="10" fillId="3" borderId="4" xfId="0" applyNumberFormat="1" applyFont="1" applyFill="1" applyBorder="1" applyAlignment="1">
      <alignment horizontal="right" wrapText="1"/>
    </xf>
    <xf numFmtId="3" fontId="10" fillId="0" borderId="7" xfId="0" applyNumberFormat="1" applyFont="1" applyBorder="1" applyAlignment="1">
      <alignment horizontal="right" wrapText="1"/>
    </xf>
    <xf numFmtId="3" fontId="10" fillId="3" borderId="7" xfId="0" applyNumberFormat="1" applyFont="1" applyFill="1" applyBorder="1" applyAlignment="1">
      <alignment horizontal="right" wrapText="1"/>
    </xf>
    <xf numFmtId="3" fontId="2" fillId="3" borderId="4" xfId="0" applyNumberFormat="1" applyFont="1" applyFill="1" applyBorder="1"/>
    <xf numFmtId="0" fontId="7" fillId="0" borderId="0" xfId="0" applyFont="1" applyAlignment="1">
      <alignment horizontal="center"/>
    </xf>
    <xf numFmtId="0" fontId="0" fillId="3" borderId="0" xfId="0" applyFill="1" applyAlignment="1">
      <alignment horizontal="right"/>
    </xf>
    <xf numFmtId="0" fontId="7" fillId="0" borderId="0" xfId="0" applyFont="1" applyAlignment="1">
      <alignment horizontal="center"/>
    </xf>
    <xf numFmtId="166" fontId="4" fillId="6" borderId="10" xfId="0" applyNumberFormat="1" applyFont="1" applyFill="1" applyBorder="1" applyAlignment="1">
      <alignment horizontal="center" vertical="center" wrapText="1"/>
    </xf>
    <xf numFmtId="166" fontId="4" fillId="6" borderId="12" xfId="0" applyNumberFormat="1" applyFont="1" applyFill="1" applyBorder="1" applyAlignment="1">
      <alignment horizontal="center" vertical="center" wrapText="1"/>
    </xf>
    <xf numFmtId="166" fontId="4" fillId="0" borderId="4" xfId="0" applyNumberFormat="1" applyFont="1" applyBorder="1" applyAlignment="1">
      <alignment horizontal="center" vertical="center" wrapText="1"/>
    </xf>
    <xf numFmtId="166" fontId="4" fillId="0" borderId="2" xfId="0" applyNumberFormat="1" applyFont="1" applyBorder="1" applyAlignment="1">
      <alignment horizontal="center" vertical="center" wrapText="1"/>
    </xf>
    <xf numFmtId="166" fontId="4" fillId="0" borderId="4" xfId="3" applyNumberFormat="1" applyFont="1" applyBorder="1" applyAlignment="1">
      <alignment horizontal="center" vertical="center" wrapText="1"/>
    </xf>
    <xf numFmtId="166" fontId="4" fillId="0" borderId="2" xfId="3" applyNumberFormat="1" applyFont="1" applyBorder="1" applyAlignment="1">
      <alignment horizontal="center" vertical="center" wrapText="1"/>
    </xf>
    <xf numFmtId="0" fontId="4" fillId="3" borderId="4" xfId="0" applyFont="1" applyFill="1" applyBorder="1" applyAlignment="1">
      <alignment horizontal="left" vertical="center" wrapText="1"/>
    </xf>
    <xf numFmtId="0" fontId="4" fillId="3" borderId="2" xfId="0" applyFont="1" applyFill="1" applyBorder="1" applyAlignment="1">
      <alignment horizontal="left" vertical="center" wrapText="1"/>
    </xf>
    <xf numFmtId="166" fontId="4" fillId="4" borderId="5" xfId="0" applyNumberFormat="1" applyFont="1" applyFill="1" applyBorder="1" applyAlignment="1">
      <alignment horizontal="center"/>
    </xf>
    <xf numFmtId="166" fontId="4" fillId="6" borderId="16" xfId="0" applyNumberFormat="1" applyFont="1" applyFill="1" applyBorder="1" applyAlignment="1">
      <alignment horizontal="center" vertical="center" wrapText="1"/>
    </xf>
    <xf numFmtId="166" fontId="4" fillId="6" borderId="20" xfId="0" applyNumberFormat="1" applyFont="1" applyFill="1" applyBorder="1" applyAlignment="1">
      <alignment horizontal="center" vertical="center" wrapText="1"/>
    </xf>
    <xf numFmtId="166" fontId="4" fillId="0" borderId="7" xfId="0" applyNumberFormat="1" applyFont="1" applyBorder="1" applyAlignment="1">
      <alignment horizontal="center" vertical="center" wrapText="1"/>
    </xf>
    <xf numFmtId="166" fontId="4" fillId="0" borderId="3" xfId="0" applyNumberFormat="1" applyFont="1" applyBorder="1" applyAlignment="1">
      <alignment horizontal="center" vertical="center" wrapText="1"/>
    </xf>
    <xf numFmtId="166" fontId="4" fillId="0" borderId="7" xfId="3" applyNumberFormat="1" applyFont="1" applyBorder="1" applyAlignment="1">
      <alignment horizontal="center" vertical="center" wrapText="1"/>
    </xf>
    <xf numFmtId="166" fontId="4" fillId="0" borderId="3" xfId="3" applyNumberFormat="1" applyFont="1" applyBorder="1" applyAlignment="1">
      <alignment horizontal="center" vertical="center" wrapText="1"/>
    </xf>
    <xf numFmtId="0" fontId="4" fillId="3" borderId="7" xfId="0" applyFont="1" applyFill="1" applyBorder="1" applyAlignment="1">
      <alignment horizontal="left" vertical="center" wrapText="1"/>
    </xf>
    <xf numFmtId="0" fontId="4" fillId="3" borderId="3" xfId="0" applyFont="1" applyFill="1" applyBorder="1" applyAlignment="1">
      <alignment horizontal="left" vertical="center" wrapText="1"/>
    </xf>
    <xf numFmtId="166" fontId="4" fillId="6" borderId="1" xfId="0" applyNumberFormat="1" applyFont="1" applyFill="1" applyBorder="1" applyAlignment="1">
      <alignment horizontal="center" vertical="center" wrapText="1"/>
    </xf>
    <xf numFmtId="166" fontId="4" fillId="0" borderId="1" xfId="0" applyNumberFormat="1" applyFont="1" applyBorder="1" applyAlignment="1">
      <alignment horizontal="center" vertical="center" wrapText="1"/>
    </xf>
    <xf numFmtId="166" fontId="4" fillId="0" borderId="1" xfId="3" applyNumberFormat="1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left" vertical="center" wrapText="1"/>
    </xf>
    <xf numFmtId="0" fontId="4" fillId="3" borderId="22" xfId="0" applyFont="1" applyFill="1" applyBorder="1" applyAlignment="1">
      <alignment horizontal="left" vertical="center" wrapText="1"/>
    </xf>
    <xf numFmtId="0" fontId="4" fillId="3" borderId="25" xfId="0" applyFont="1" applyFill="1" applyBorder="1" applyAlignment="1">
      <alignment horizontal="left" vertical="center" wrapText="1"/>
    </xf>
    <xf numFmtId="166" fontId="4" fillId="6" borderId="18" xfId="0" applyNumberFormat="1" applyFont="1" applyFill="1" applyBorder="1" applyAlignment="1">
      <alignment horizontal="center" vertical="center" wrapText="1"/>
    </xf>
    <xf numFmtId="166" fontId="4" fillId="6" borderId="19" xfId="0" applyNumberFormat="1" applyFont="1" applyFill="1" applyBorder="1" applyAlignment="1">
      <alignment horizontal="center" vertical="center" wrapText="1"/>
    </xf>
    <xf numFmtId="3" fontId="4" fillId="0" borderId="4" xfId="2" applyNumberFormat="1" applyFont="1" applyBorder="1" applyAlignment="1">
      <alignment horizontal="center" vertical="center" wrapText="1"/>
    </xf>
    <xf numFmtId="3" fontId="4" fillId="0" borderId="2" xfId="2" applyNumberFormat="1" applyFont="1" applyBorder="1" applyAlignment="1">
      <alignment horizontal="center" vertical="center" wrapText="1"/>
    </xf>
    <xf numFmtId="3" fontId="4" fillId="0" borderId="4" xfId="0" applyNumberFormat="1" applyFont="1" applyBorder="1" applyAlignment="1">
      <alignment horizontal="center" vertical="center" wrapText="1"/>
    </xf>
    <xf numFmtId="3" fontId="4" fillId="0" borderId="2" xfId="0" applyNumberFormat="1" applyFont="1" applyBorder="1" applyAlignment="1">
      <alignment horizontal="center" vertical="center" wrapText="1"/>
    </xf>
    <xf numFmtId="0" fontId="4" fillId="6" borderId="10" xfId="0" applyFont="1" applyFill="1" applyBorder="1" applyAlignment="1">
      <alignment horizontal="center" vertical="center" wrapText="1"/>
    </xf>
    <xf numFmtId="0" fontId="4" fillId="6" borderId="12" xfId="0" applyFont="1" applyFill="1" applyBorder="1" applyAlignment="1">
      <alignment horizontal="center" vertical="center" wrapText="1"/>
    </xf>
    <xf numFmtId="166" fontId="4" fillId="3" borderId="4" xfId="0" applyNumberFormat="1" applyFont="1" applyFill="1" applyBorder="1" applyAlignment="1">
      <alignment horizontal="center" vertical="center" wrapText="1"/>
    </xf>
    <xf numFmtId="166" fontId="4" fillId="3" borderId="2" xfId="0" applyNumberFormat="1" applyFont="1" applyFill="1" applyBorder="1" applyAlignment="1">
      <alignment horizontal="center" vertical="center" wrapText="1"/>
    </xf>
    <xf numFmtId="166" fontId="4" fillId="3" borderId="4" xfId="0" applyNumberFormat="1" applyFont="1" applyFill="1" applyBorder="1" applyAlignment="1">
      <alignment horizontal="left" vertical="center" wrapText="1"/>
    </xf>
    <xf numFmtId="166" fontId="4" fillId="3" borderId="2" xfId="0" applyNumberFormat="1" applyFont="1" applyFill="1" applyBorder="1" applyAlignment="1">
      <alignment horizontal="left" vertical="center" wrapText="1"/>
    </xf>
    <xf numFmtId="166" fontId="4" fillId="0" borderId="4" xfId="3" applyNumberFormat="1" applyFont="1" applyFill="1" applyBorder="1" applyAlignment="1">
      <alignment horizontal="center" vertical="center" wrapText="1"/>
    </xf>
    <xf numFmtId="166" fontId="4" fillId="0" borderId="2" xfId="3" applyNumberFormat="1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166" fontId="4" fillId="0" borderId="4" xfId="3" applyNumberFormat="1" applyFont="1" applyBorder="1" applyAlignment="1">
      <alignment horizontal="center" vertical="center"/>
    </xf>
    <xf numFmtId="166" fontId="4" fillId="0" borderId="2" xfId="3" applyNumberFormat="1" applyFont="1" applyBorder="1" applyAlignment="1">
      <alignment horizontal="center" vertical="center"/>
    </xf>
    <xf numFmtId="0" fontId="4" fillId="3" borderId="4" xfId="0" applyFont="1" applyFill="1" applyBorder="1" applyAlignment="1">
      <alignment horizontal="left" vertical="center"/>
    </xf>
    <xf numFmtId="0" fontId="4" fillId="3" borderId="2" xfId="0" applyFont="1" applyFill="1" applyBorder="1" applyAlignment="1">
      <alignment horizontal="left" vertical="center"/>
    </xf>
    <xf numFmtId="166" fontId="4" fillId="0" borderId="7" xfId="3" applyNumberFormat="1" applyFont="1" applyFill="1" applyBorder="1" applyAlignment="1">
      <alignment horizontal="center" vertical="center" wrapText="1"/>
    </xf>
    <xf numFmtId="166" fontId="4" fillId="0" borderId="3" xfId="3" applyNumberFormat="1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166" fontId="4" fillId="6" borderId="10" xfId="0" applyNumberFormat="1" applyFont="1" applyFill="1" applyBorder="1" applyAlignment="1">
      <alignment horizontal="center" vertical="center"/>
    </xf>
    <xf numFmtId="166" fontId="4" fillId="6" borderId="12" xfId="0" applyNumberFormat="1" applyFont="1" applyFill="1" applyBorder="1" applyAlignment="1">
      <alignment horizontal="center" vertical="center"/>
    </xf>
    <xf numFmtId="166" fontId="4" fillId="5" borderId="32" xfId="3" applyNumberFormat="1" applyFont="1" applyFill="1" applyBorder="1" applyAlignment="1">
      <alignment horizontal="center" vertical="center" wrapText="1"/>
    </xf>
    <xf numFmtId="166" fontId="4" fillId="5" borderId="33" xfId="3" applyNumberFormat="1" applyFont="1" applyFill="1" applyBorder="1" applyAlignment="1">
      <alignment horizontal="center" vertical="center" wrapText="1"/>
    </xf>
    <xf numFmtId="166" fontId="4" fillId="5" borderId="26" xfId="3" applyNumberFormat="1" applyFont="1" applyFill="1" applyBorder="1" applyAlignment="1">
      <alignment horizontal="center" vertical="center" wrapText="1"/>
    </xf>
    <xf numFmtId="166" fontId="4" fillId="5" borderId="27" xfId="3" applyNumberFormat="1" applyFont="1" applyFill="1" applyBorder="1" applyAlignment="1">
      <alignment horizontal="center" vertical="center" wrapText="1"/>
    </xf>
    <xf numFmtId="166" fontId="4" fillId="5" borderId="36" xfId="3" applyNumberFormat="1" applyFont="1" applyFill="1" applyBorder="1" applyAlignment="1">
      <alignment horizontal="center" vertical="center" wrapText="1"/>
    </xf>
    <xf numFmtId="166" fontId="4" fillId="5" borderId="35" xfId="3" applyNumberFormat="1" applyFont="1" applyFill="1" applyBorder="1" applyAlignment="1">
      <alignment horizontal="center" vertical="center" wrapText="1"/>
    </xf>
    <xf numFmtId="166" fontId="4" fillId="5" borderId="4" xfId="3" applyNumberFormat="1" applyFont="1" applyFill="1" applyBorder="1" applyAlignment="1">
      <alignment horizontal="center" vertical="center" wrapText="1"/>
    </xf>
    <xf numFmtId="166" fontId="4" fillId="5" borderId="2" xfId="3" applyNumberFormat="1" applyFont="1" applyFill="1" applyBorder="1" applyAlignment="1">
      <alignment horizontal="center" vertical="center" wrapText="1"/>
    </xf>
    <xf numFmtId="0" fontId="0" fillId="3" borderId="0" xfId="0" applyFill="1" applyAlignment="1"/>
    <xf numFmtId="0" fontId="4" fillId="6" borderId="13" xfId="0" applyFont="1" applyFill="1" applyBorder="1" applyAlignment="1">
      <alignment horizontal="center" vertical="center" wrapText="1"/>
    </xf>
    <xf numFmtId="0" fontId="4" fillId="4" borderId="14" xfId="0" applyFont="1" applyFill="1" applyBorder="1" applyAlignment="1">
      <alignment horizontal="center" vertical="center" wrapText="1"/>
    </xf>
    <xf numFmtId="0" fontId="4" fillId="4" borderId="14" xfId="0" applyFont="1" applyFill="1" applyBorder="1" applyAlignment="1">
      <alignment horizontal="center" vertical="center"/>
    </xf>
    <xf numFmtId="0" fontId="0" fillId="0" borderId="15" xfId="0" applyBorder="1" applyAlignment="1">
      <alignment horizontal="center" vertical="center"/>
    </xf>
  </cellXfs>
  <cellStyles count="4">
    <cellStyle name="Euro" xfId="1" xr:uid="{00000000-0005-0000-0000-000000000000}"/>
    <cellStyle name="Millares" xfId="2" builtinId="3"/>
    <cellStyle name="Millares [0]" xfId="3" builtinId="6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3464544</xdr:colOff>
      <xdr:row>0</xdr:row>
      <xdr:rowOff>123031</xdr:rowOff>
    </xdr:from>
    <xdr:to>
      <xdr:col>5</xdr:col>
      <xdr:colOff>319697</xdr:colOff>
      <xdr:row>5</xdr:row>
      <xdr:rowOff>7066</xdr:rowOff>
    </xdr:to>
    <xdr:pic>
      <xdr:nvPicPr>
        <xdr:cNvPr id="2" name="Imagen 1" descr="C:\Users\Acer 2\AppData\Local\Packages\Microsoft.Windows.Photos_8wekyb3d8bbwe\TempState\ShareServiceTempFolder\LOGO.jpeg">
          <a:extLst>
            <a:ext uri="{FF2B5EF4-FFF2-40B4-BE49-F238E27FC236}">
              <a16:creationId xmlns:a16="http://schemas.microsoft.com/office/drawing/2014/main" id="{05EAB391-9722-46E4-ADD1-247D2AE54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6343" y="123031"/>
          <a:ext cx="1269177" cy="12314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ABLITACABALLERO/AppData/Local/Microsoft/Windows/Temporary%20Internet%20Files/Content.Outlook/1SOF2HIR/Users/Alexis%20Ortega/Documents/Downloads/DF/TESORERIA%20%20SUELDOS%202013/SUELDO%20-%2010%20OCTUBRE%20%202013/R%20111%20SUELDO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/Desktop/2016%20FOTO%20DE%20COMPU%20DE%20ROSA/ley%2051892014-%20A&#209;O%202015/A&#209;O%202021/AGOSTO/MUNI_CAP_MIRANDA_AGOSTO.csv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ELDO OCTUBRE"/>
      <sheetName val="C.A."/>
      <sheetName val="ENRIQUE FRANCO"/>
      <sheetName val="MARÍA MERCEDES"/>
      <sheetName val="SUELDO DTOS JUDICIALES"/>
      <sheetName val="SUELDO VACANTE OCTUBRE final"/>
    </sheetNames>
    <sheetDataSet>
      <sheetData sheetId="0" refreshError="1">
        <row r="11">
          <cell r="B11">
            <v>1000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UNI_CAP_MIRANDA_AGOSTO"/>
    </sheetNames>
    <sheetDataSet>
      <sheetData sheetId="0">
        <row r="31">
          <cell r="G31">
            <v>4740398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D0568F-A18A-4B2E-8D9C-6EC59B127D86}">
  <sheetPr>
    <tabColor theme="0"/>
    <pageSetUpPr fitToPage="1"/>
  </sheetPr>
  <dimension ref="A1:W131"/>
  <sheetViews>
    <sheetView tabSelected="1" topLeftCell="C106" zoomScale="57" zoomScaleNormal="57" zoomScaleSheetLayoutView="70" workbookViewId="0">
      <selection activeCell="M128" sqref="M128"/>
    </sheetView>
  </sheetViews>
  <sheetFormatPr baseColWidth="10" defaultRowHeight="12.75" x14ac:dyDescent="0.2"/>
  <cols>
    <col min="1" max="1" width="9.5703125" style="11" hidden="1" customWidth="1"/>
    <col min="2" max="2" width="9.7109375" hidden="1" customWidth="1"/>
    <col min="3" max="3" width="11" style="14" customWidth="1"/>
    <col min="4" max="4" width="52.7109375" style="13" customWidth="1"/>
    <col min="5" max="5" width="13.42578125" style="1" customWidth="1"/>
    <col min="6" max="6" width="27.5703125" style="1" customWidth="1"/>
    <col min="7" max="7" width="14.5703125" style="81" customWidth="1"/>
    <col min="8" max="8" width="14.42578125" style="2" customWidth="1"/>
    <col min="9" max="9" width="14.28515625" style="2" customWidth="1"/>
    <col min="10" max="10" width="15.140625" style="2" customWidth="1"/>
    <col min="11" max="11" width="15" style="2" customWidth="1"/>
    <col min="12" max="12" width="14.28515625" customWidth="1"/>
    <col min="13" max="13" width="14.42578125" customWidth="1"/>
    <col min="14" max="14" width="14.5703125" customWidth="1"/>
    <col min="15" max="15" width="14.85546875" customWidth="1"/>
    <col min="16" max="16" width="14.42578125" customWidth="1"/>
    <col min="17" max="17" width="14.5703125" customWidth="1"/>
    <col min="18" max="18" width="14.28515625" customWidth="1"/>
    <col min="19" max="19" width="16.28515625" customWidth="1"/>
    <col min="20" max="20" width="15" customWidth="1"/>
    <col min="21" max="21" width="16.5703125" customWidth="1"/>
  </cols>
  <sheetData>
    <row r="1" spans="1:23" ht="18" customHeight="1" x14ac:dyDescent="0.2">
      <c r="C1" s="213"/>
      <c r="D1" s="213"/>
      <c r="E1" s="213"/>
      <c r="F1" s="213"/>
      <c r="G1" s="213"/>
      <c r="H1" s="213"/>
      <c r="I1" s="213"/>
      <c r="J1" s="213"/>
      <c r="K1" s="213"/>
      <c r="L1" s="213"/>
      <c r="M1" s="213"/>
      <c r="N1" s="213"/>
      <c r="O1" s="213"/>
      <c r="P1" s="213"/>
      <c r="Q1" s="213"/>
      <c r="R1" s="213"/>
      <c r="S1" s="213"/>
      <c r="T1" s="213"/>
      <c r="U1" s="213"/>
      <c r="V1" s="213"/>
      <c r="W1" s="213"/>
    </row>
    <row r="2" spans="1:23" ht="18" customHeight="1" x14ac:dyDescent="0.2">
      <c r="C2" s="67"/>
      <c r="D2" s="67"/>
      <c r="E2" s="68"/>
      <c r="F2" s="69"/>
      <c r="G2" s="70"/>
      <c r="H2" s="70"/>
      <c r="I2" s="154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</row>
    <row r="3" spans="1:23" ht="24.75" customHeight="1" x14ac:dyDescent="0.35">
      <c r="C3" s="155" t="s">
        <v>101</v>
      </c>
      <c r="D3" s="155"/>
      <c r="E3" s="155"/>
      <c r="F3" s="155"/>
      <c r="G3" s="155"/>
      <c r="H3" s="155"/>
      <c r="I3" s="155"/>
      <c r="J3" s="155"/>
      <c r="K3" s="155"/>
      <c r="L3" s="155"/>
      <c r="M3" s="155"/>
      <c r="N3" s="155"/>
      <c r="O3" s="155"/>
      <c r="P3" s="155"/>
      <c r="Q3" s="155"/>
      <c r="R3" s="155"/>
      <c r="S3" s="155"/>
      <c r="T3" s="62"/>
      <c r="U3" s="62"/>
      <c r="V3" s="62"/>
      <c r="W3" s="62"/>
    </row>
    <row r="4" spans="1:23" ht="21.75" customHeight="1" x14ac:dyDescent="0.35">
      <c r="C4" s="155" t="s">
        <v>102</v>
      </c>
      <c r="D4" s="155"/>
      <c r="E4" s="155"/>
      <c r="F4" s="155"/>
      <c r="G4" s="155"/>
      <c r="H4" s="155"/>
      <c r="I4" s="155"/>
      <c r="J4" s="155"/>
      <c r="K4" s="155"/>
      <c r="L4" s="155"/>
      <c r="M4" s="155"/>
      <c r="N4" s="155"/>
      <c r="O4" s="155"/>
      <c r="P4" s="155"/>
      <c r="Q4" s="155"/>
      <c r="R4" s="155"/>
      <c r="S4" s="155"/>
      <c r="T4" s="63"/>
      <c r="U4" s="64"/>
      <c r="V4" s="64"/>
      <c r="W4" s="65"/>
    </row>
    <row r="5" spans="1:23" ht="22.5" customHeight="1" x14ac:dyDescent="0.35">
      <c r="C5" s="155" t="s">
        <v>103</v>
      </c>
      <c r="D5" s="155"/>
      <c r="E5" s="155"/>
      <c r="F5" s="155"/>
      <c r="G5" s="155"/>
      <c r="H5" s="155"/>
      <c r="I5" s="155"/>
      <c r="J5" s="155"/>
      <c r="K5" s="155"/>
      <c r="L5" s="155"/>
      <c r="M5" s="155"/>
      <c r="N5" s="155"/>
      <c r="O5" s="155"/>
      <c r="P5" s="155"/>
      <c r="Q5" s="155"/>
      <c r="R5" s="155"/>
      <c r="S5" s="155"/>
      <c r="T5" s="63"/>
      <c r="U5" s="64"/>
      <c r="V5" s="64"/>
      <c r="W5" s="66"/>
    </row>
    <row r="6" spans="1:23" ht="22.5" customHeight="1" x14ac:dyDescent="0.35">
      <c r="C6" s="153"/>
      <c r="D6" s="153"/>
      <c r="E6" s="153"/>
      <c r="F6" s="153"/>
      <c r="G6" s="153"/>
      <c r="H6" s="153"/>
      <c r="I6" s="153"/>
      <c r="J6" s="153"/>
      <c r="K6" s="153"/>
      <c r="L6" s="153"/>
      <c r="M6" s="153"/>
      <c r="N6" s="153"/>
      <c r="O6" s="153"/>
      <c r="P6" s="153"/>
      <c r="Q6" s="153"/>
      <c r="R6" s="153"/>
      <c r="S6" s="153"/>
      <c r="T6" s="63"/>
      <c r="U6" s="64"/>
      <c r="V6" s="64"/>
      <c r="W6" s="66"/>
    </row>
    <row r="7" spans="1:23" ht="25.5" customHeight="1" thickBot="1" x14ac:dyDescent="0.25">
      <c r="C7"/>
      <c r="D7"/>
      <c r="E7"/>
      <c r="F7"/>
      <c r="G7"/>
      <c r="H7"/>
      <c r="I7"/>
      <c r="J7"/>
      <c r="K7"/>
    </row>
    <row r="8" spans="1:23" s="217" customFormat="1" ht="44.25" customHeight="1" thickBot="1" x14ac:dyDescent="0.25">
      <c r="A8" s="214" t="s">
        <v>14</v>
      </c>
      <c r="B8" s="215" t="s">
        <v>11</v>
      </c>
      <c r="C8" s="215" t="s">
        <v>12</v>
      </c>
      <c r="D8" s="215" t="s">
        <v>13</v>
      </c>
      <c r="E8" s="215" t="s">
        <v>16</v>
      </c>
      <c r="F8" s="215" t="s">
        <v>17</v>
      </c>
      <c r="G8" s="216" t="s">
        <v>0</v>
      </c>
      <c r="H8" s="216" t="s">
        <v>1</v>
      </c>
      <c r="I8" s="216" t="s">
        <v>2</v>
      </c>
      <c r="J8" s="216" t="s">
        <v>3</v>
      </c>
      <c r="K8" s="216" t="s">
        <v>4</v>
      </c>
      <c r="L8" s="216" t="s">
        <v>5</v>
      </c>
      <c r="M8" s="216" t="s">
        <v>6</v>
      </c>
      <c r="N8" s="216" t="s">
        <v>7</v>
      </c>
      <c r="O8" s="216" t="s">
        <v>108</v>
      </c>
      <c r="P8" s="216" t="s">
        <v>8</v>
      </c>
      <c r="Q8" s="216" t="s">
        <v>9</v>
      </c>
      <c r="R8" s="216" t="s">
        <v>10</v>
      </c>
      <c r="S8" s="215" t="s">
        <v>22</v>
      </c>
      <c r="T8" s="215" t="s">
        <v>105</v>
      </c>
      <c r="U8" s="215" t="s">
        <v>21</v>
      </c>
    </row>
    <row r="9" spans="1:23" s="15" customFormat="1" ht="21.75" customHeight="1" x14ac:dyDescent="0.2">
      <c r="A9" s="203">
        <v>1</v>
      </c>
      <c r="B9" s="158">
        <f>'[1]SUELDO OCTUBRE'!$B$11</f>
        <v>1000</v>
      </c>
      <c r="C9" s="167">
        <v>955704</v>
      </c>
      <c r="D9" s="171" t="s">
        <v>65</v>
      </c>
      <c r="E9" s="29">
        <v>111</v>
      </c>
      <c r="F9" s="30" t="s">
        <v>18</v>
      </c>
      <c r="G9" s="7">
        <v>20000000</v>
      </c>
      <c r="H9" s="7">
        <v>20000000</v>
      </c>
      <c r="I9" s="7">
        <v>20000000</v>
      </c>
      <c r="J9" s="7">
        <v>20000000</v>
      </c>
      <c r="K9" s="7">
        <v>20000000</v>
      </c>
      <c r="L9" s="7">
        <v>20000000</v>
      </c>
      <c r="M9" s="7">
        <v>20000000</v>
      </c>
      <c r="N9" s="7">
        <v>20000000</v>
      </c>
      <c r="O9" s="7">
        <v>20000000</v>
      </c>
      <c r="P9" s="7">
        <v>20000000</v>
      </c>
      <c r="Q9" s="7">
        <v>20000000</v>
      </c>
      <c r="R9" s="7">
        <v>20000000</v>
      </c>
      <c r="S9" s="46">
        <f t="shared" ref="S9:S40" si="0">SUM(G9:R9)</f>
        <v>240000000</v>
      </c>
      <c r="T9" s="140">
        <f>S9/12</f>
        <v>20000000</v>
      </c>
      <c r="U9" s="205">
        <f>SUM(S9:T10)</f>
        <v>325000000</v>
      </c>
    </row>
    <row r="10" spans="1:23" s="8" customFormat="1" ht="21.95" customHeight="1" thickBot="1" x14ac:dyDescent="0.25">
      <c r="A10" s="204"/>
      <c r="B10" s="159"/>
      <c r="C10" s="168"/>
      <c r="D10" s="172"/>
      <c r="E10" s="31">
        <v>113</v>
      </c>
      <c r="F10" s="32" t="s">
        <v>19</v>
      </c>
      <c r="G10" s="4">
        <v>5000000</v>
      </c>
      <c r="H10" s="4">
        <v>5000000</v>
      </c>
      <c r="I10" s="4">
        <v>5000000</v>
      </c>
      <c r="J10" s="4">
        <v>5000000</v>
      </c>
      <c r="K10" s="4">
        <v>5000000</v>
      </c>
      <c r="L10" s="4">
        <v>5000000</v>
      </c>
      <c r="M10" s="4">
        <v>5000000</v>
      </c>
      <c r="N10" s="4">
        <v>5000000</v>
      </c>
      <c r="O10" s="4">
        <v>5000000</v>
      </c>
      <c r="P10" s="4">
        <v>5000000</v>
      </c>
      <c r="Q10" s="4">
        <v>5000000</v>
      </c>
      <c r="R10" s="4">
        <v>5000000</v>
      </c>
      <c r="S10" s="52">
        <f t="shared" si="0"/>
        <v>60000000</v>
      </c>
      <c r="T10" s="110">
        <f t="shared" ref="T10:T73" si="1">S10/12</f>
        <v>5000000</v>
      </c>
      <c r="U10" s="206"/>
    </row>
    <row r="11" spans="1:23" s="3" customFormat="1" ht="21.95" customHeight="1" x14ac:dyDescent="0.2">
      <c r="A11" s="165">
        <v>2</v>
      </c>
      <c r="B11" s="169">
        <v>1000</v>
      </c>
      <c r="C11" s="169">
        <v>4111454</v>
      </c>
      <c r="D11" s="171" t="s">
        <v>25</v>
      </c>
      <c r="E11" s="38">
        <v>111</v>
      </c>
      <c r="F11" s="39" t="s">
        <v>18</v>
      </c>
      <c r="G11" s="25">
        <v>5500000</v>
      </c>
      <c r="H11" s="25">
        <v>5500000</v>
      </c>
      <c r="I11" s="25">
        <v>5500000</v>
      </c>
      <c r="J11" s="25">
        <v>5500000</v>
      </c>
      <c r="K11" s="24">
        <v>5500000</v>
      </c>
      <c r="L11" s="24">
        <v>5500000</v>
      </c>
      <c r="M11" s="24">
        <v>5500000</v>
      </c>
      <c r="N11" s="24">
        <v>5500000</v>
      </c>
      <c r="O11" s="24">
        <v>5500000</v>
      </c>
      <c r="P11" s="24">
        <v>5500000</v>
      </c>
      <c r="Q11" s="24">
        <v>5500000</v>
      </c>
      <c r="R11" s="24">
        <v>5500000</v>
      </c>
      <c r="S11" s="49">
        <f t="shared" si="0"/>
        <v>66000000</v>
      </c>
      <c r="T11" s="106">
        <f t="shared" si="1"/>
        <v>5500000</v>
      </c>
      <c r="U11" s="207">
        <f>SUM(S11:T12)</f>
        <v>73450000</v>
      </c>
    </row>
    <row r="12" spans="1:23" s="103" customFormat="1" ht="21.95" customHeight="1" thickBot="1" x14ac:dyDescent="0.25">
      <c r="A12" s="166"/>
      <c r="B12" s="170"/>
      <c r="C12" s="170"/>
      <c r="D12" s="172"/>
      <c r="E12" s="101">
        <v>133</v>
      </c>
      <c r="F12" s="102" t="s">
        <v>20</v>
      </c>
      <c r="G12" s="4">
        <v>150000</v>
      </c>
      <c r="H12" s="4">
        <v>150000</v>
      </c>
      <c r="I12" s="4">
        <v>150000</v>
      </c>
      <c r="J12" s="4">
        <v>150000</v>
      </c>
      <c r="K12" s="4">
        <v>150000</v>
      </c>
      <c r="L12" s="4">
        <v>150000</v>
      </c>
      <c r="M12" s="4">
        <v>150000</v>
      </c>
      <c r="N12" s="4">
        <v>150000</v>
      </c>
      <c r="O12" s="4">
        <v>150000</v>
      </c>
      <c r="P12" s="4">
        <v>150000</v>
      </c>
      <c r="Q12" s="4">
        <v>150000</v>
      </c>
      <c r="R12" s="4">
        <v>150000</v>
      </c>
      <c r="S12" s="47">
        <f t="shared" si="0"/>
        <v>1800000</v>
      </c>
      <c r="T12" s="107">
        <f t="shared" si="1"/>
        <v>150000</v>
      </c>
      <c r="U12" s="208"/>
    </row>
    <row r="13" spans="1:23" s="15" customFormat="1" ht="18" customHeight="1" x14ac:dyDescent="0.2">
      <c r="A13" s="165">
        <v>3</v>
      </c>
      <c r="B13" s="199">
        <v>1000</v>
      </c>
      <c r="C13" s="199">
        <v>4173963</v>
      </c>
      <c r="D13" s="201" t="s">
        <v>84</v>
      </c>
      <c r="E13" s="77">
        <v>111</v>
      </c>
      <c r="F13" s="39" t="s">
        <v>18</v>
      </c>
      <c r="G13" s="23">
        <v>3500000</v>
      </c>
      <c r="H13" s="23">
        <v>3500000</v>
      </c>
      <c r="I13" s="23">
        <v>3500000</v>
      </c>
      <c r="J13" s="23">
        <v>3500000</v>
      </c>
      <c r="K13" s="23">
        <v>3500000</v>
      </c>
      <c r="L13" s="23">
        <v>3500000</v>
      </c>
      <c r="M13" s="23">
        <v>3500000</v>
      </c>
      <c r="N13" s="23">
        <v>3500000</v>
      </c>
      <c r="O13" s="23">
        <v>3500000</v>
      </c>
      <c r="P13" s="23">
        <v>3500000</v>
      </c>
      <c r="Q13" s="23">
        <v>3500000</v>
      </c>
      <c r="R13" s="23">
        <v>3500000</v>
      </c>
      <c r="S13" s="49">
        <f t="shared" si="0"/>
        <v>42000000</v>
      </c>
      <c r="T13" s="106">
        <f t="shared" si="1"/>
        <v>3500000</v>
      </c>
      <c r="U13" s="205">
        <f>SUM(S13:T14)</f>
        <v>47450000</v>
      </c>
    </row>
    <row r="14" spans="1:23" s="103" customFormat="1" ht="21.75" customHeight="1" thickBot="1" x14ac:dyDescent="0.25">
      <c r="A14" s="166"/>
      <c r="B14" s="200"/>
      <c r="C14" s="200"/>
      <c r="D14" s="202"/>
      <c r="E14" s="37">
        <v>133</v>
      </c>
      <c r="F14" s="32" t="s">
        <v>20</v>
      </c>
      <c r="G14" s="4">
        <v>150000</v>
      </c>
      <c r="H14" s="4">
        <v>150000</v>
      </c>
      <c r="I14" s="4">
        <v>150000</v>
      </c>
      <c r="J14" s="4">
        <v>150000</v>
      </c>
      <c r="K14" s="4">
        <v>150000</v>
      </c>
      <c r="L14" s="4">
        <v>150000</v>
      </c>
      <c r="M14" s="4">
        <v>150000</v>
      </c>
      <c r="N14" s="4">
        <v>150000</v>
      </c>
      <c r="O14" s="4">
        <v>150000</v>
      </c>
      <c r="P14" s="4">
        <v>150000</v>
      </c>
      <c r="Q14" s="4">
        <v>150000</v>
      </c>
      <c r="R14" s="4">
        <v>150000</v>
      </c>
      <c r="S14" s="47">
        <f t="shared" si="0"/>
        <v>1800000</v>
      </c>
      <c r="T14" s="107">
        <f t="shared" si="1"/>
        <v>150000</v>
      </c>
      <c r="U14" s="206"/>
    </row>
    <row r="15" spans="1:23" s="15" customFormat="1" ht="21.95" customHeight="1" x14ac:dyDescent="0.2">
      <c r="A15" s="156">
        <v>4</v>
      </c>
      <c r="B15" s="191">
        <v>1000</v>
      </c>
      <c r="C15" s="191">
        <v>4173963</v>
      </c>
      <c r="D15" s="193" t="s">
        <v>26</v>
      </c>
      <c r="E15" s="36">
        <v>111</v>
      </c>
      <c r="F15" s="30" t="s">
        <v>18</v>
      </c>
      <c r="G15" s="7">
        <v>3300000</v>
      </c>
      <c r="H15" s="7">
        <v>3300000</v>
      </c>
      <c r="I15" s="7">
        <v>3300000</v>
      </c>
      <c r="J15" s="7">
        <v>3300000</v>
      </c>
      <c r="K15" s="7">
        <v>3300000</v>
      </c>
      <c r="L15" s="7">
        <v>3300000</v>
      </c>
      <c r="M15" s="7">
        <v>3300000</v>
      </c>
      <c r="N15" s="7">
        <v>3300000</v>
      </c>
      <c r="O15" s="7">
        <v>3300000</v>
      </c>
      <c r="P15" s="7">
        <v>3300000</v>
      </c>
      <c r="Q15" s="7">
        <v>3300000</v>
      </c>
      <c r="R15" s="7">
        <v>3300000</v>
      </c>
      <c r="S15" s="46">
        <f t="shared" si="0"/>
        <v>39600000</v>
      </c>
      <c r="T15" s="111">
        <f t="shared" si="1"/>
        <v>3300000</v>
      </c>
      <c r="U15" s="205">
        <f>SUM(S15:T16)</f>
        <v>52309523.5</v>
      </c>
    </row>
    <row r="16" spans="1:23" s="8" customFormat="1" ht="21.95" customHeight="1" thickBot="1" x14ac:dyDescent="0.25">
      <c r="A16" s="157"/>
      <c r="B16" s="192"/>
      <c r="C16" s="192"/>
      <c r="D16" s="194"/>
      <c r="E16" s="37">
        <v>133</v>
      </c>
      <c r="F16" s="32" t="s">
        <v>20</v>
      </c>
      <c r="G16" s="4">
        <v>1200000</v>
      </c>
      <c r="H16" s="4">
        <v>1200000</v>
      </c>
      <c r="I16" s="4">
        <v>885714</v>
      </c>
      <c r="J16" s="4">
        <v>600000</v>
      </c>
      <c r="K16" s="4">
        <v>600000</v>
      </c>
      <c r="L16" s="4">
        <v>600000</v>
      </c>
      <c r="M16" s="4">
        <v>600000</v>
      </c>
      <c r="N16" s="4">
        <v>600000</v>
      </c>
      <c r="O16" s="4">
        <v>600000</v>
      </c>
      <c r="P16" s="4">
        <v>600000</v>
      </c>
      <c r="Q16" s="4">
        <v>600000</v>
      </c>
      <c r="R16" s="4">
        <v>600000</v>
      </c>
      <c r="S16" s="52">
        <f t="shared" si="0"/>
        <v>8685714</v>
      </c>
      <c r="T16" s="110">
        <f t="shared" si="1"/>
        <v>723809.5</v>
      </c>
      <c r="U16" s="206"/>
    </row>
    <row r="17" spans="1:22" s="15" customFormat="1" ht="21.95" customHeight="1" x14ac:dyDescent="0.2">
      <c r="A17" s="156">
        <v>5</v>
      </c>
      <c r="B17" s="195">
        <v>1000</v>
      </c>
      <c r="C17" s="160">
        <v>4694086</v>
      </c>
      <c r="D17" s="197" t="s">
        <v>27</v>
      </c>
      <c r="E17" s="29">
        <v>111</v>
      </c>
      <c r="F17" s="30" t="s">
        <v>18</v>
      </c>
      <c r="G17" s="7">
        <v>3450000</v>
      </c>
      <c r="H17" s="7">
        <v>3450000</v>
      </c>
      <c r="I17" s="7">
        <v>3450000</v>
      </c>
      <c r="J17" s="7">
        <v>3450000</v>
      </c>
      <c r="K17" s="7">
        <v>3450000</v>
      </c>
      <c r="L17" s="7">
        <v>3450000</v>
      </c>
      <c r="M17" s="7">
        <v>3450000</v>
      </c>
      <c r="N17" s="7">
        <v>3450000</v>
      </c>
      <c r="O17" s="7">
        <v>3450000</v>
      </c>
      <c r="P17" s="7">
        <v>3450000</v>
      </c>
      <c r="Q17" s="7">
        <v>3450000</v>
      </c>
      <c r="R17" s="7">
        <v>3450000</v>
      </c>
      <c r="S17" s="46">
        <f t="shared" si="0"/>
        <v>41400000</v>
      </c>
      <c r="T17" s="111">
        <f t="shared" si="1"/>
        <v>3450000</v>
      </c>
      <c r="U17" s="205">
        <f>SUM(S17:T18)</f>
        <v>57850000</v>
      </c>
    </row>
    <row r="18" spans="1:22" s="8" customFormat="1" ht="21.95" customHeight="1" thickBot="1" x14ac:dyDescent="0.25">
      <c r="A18" s="157"/>
      <c r="B18" s="196"/>
      <c r="C18" s="161"/>
      <c r="D18" s="198"/>
      <c r="E18" s="31">
        <v>133</v>
      </c>
      <c r="F18" s="32" t="s">
        <v>20</v>
      </c>
      <c r="G18" s="4">
        <v>1000000</v>
      </c>
      <c r="H18" s="4">
        <v>1000000</v>
      </c>
      <c r="I18" s="4">
        <v>1000000</v>
      </c>
      <c r="J18" s="4">
        <v>1000000</v>
      </c>
      <c r="K18" s="4">
        <v>1000000</v>
      </c>
      <c r="L18" s="4">
        <v>1000000</v>
      </c>
      <c r="M18" s="4">
        <v>1000000</v>
      </c>
      <c r="N18" s="4">
        <v>1000000</v>
      </c>
      <c r="O18" s="4">
        <v>1000000</v>
      </c>
      <c r="P18" s="4">
        <v>1000000</v>
      </c>
      <c r="Q18" s="4">
        <v>1000000</v>
      </c>
      <c r="R18" s="4">
        <v>1000000</v>
      </c>
      <c r="S18" s="52">
        <f t="shared" si="0"/>
        <v>12000000</v>
      </c>
      <c r="T18" s="110">
        <f t="shared" si="1"/>
        <v>1000000</v>
      </c>
      <c r="U18" s="206"/>
    </row>
    <row r="19" spans="1:22" s="15" customFormat="1" ht="21.95" customHeight="1" x14ac:dyDescent="0.2">
      <c r="A19" s="156">
        <v>6</v>
      </c>
      <c r="B19" s="158">
        <v>1000</v>
      </c>
      <c r="C19" s="181">
        <v>3724874</v>
      </c>
      <c r="D19" s="162" t="s">
        <v>67</v>
      </c>
      <c r="E19" s="29">
        <v>111</v>
      </c>
      <c r="F19" s="30" t="s">
        <v>18</v>
      </c>
      <c r="G19" s="7">
        <v>2750000</v>
      </c>
      <c r="H19" s="7">
        <v>2750000</v>
      </c>
      <c r="I19" s="7">
        <v>2750000</v>
      </c>
      <c r="J19" s="7">
        <v>2750000</v>
      </c>
      <c r="K19" s="7">
        <v>2750000</v>
      </c>
      <c r="L19" s="7">
        <v>2750000</v>
      </c>
      <c r="M19" s="7">
        <v>2750000</v>
      </c>
      <c r="N19" s="7">
        <v>2750000</v>
      </c>
      <c r="O19" s="7">
        <v>2750000</v>
      </c>
      <c r="P19" s="7">
        <v>2750000</v>
      </c>
      <c r="Q19" s="7">
        <v>2750000</v>
      </c>
      <c r="R19" s="7">
        <v>2750000</v>
      </c>
      <c r="S19" s="46">
        <f t="shared" si="0"/>
        <v>33000000</v>
      </c>
      <c r="T19" s="111">
        <f t="shared" si="1"/>
        <v>2750000</v>
      </c>
      <c r="U19" s="205">
        <f>SUM(S19:T20)</f>
        <v>48750000</v>
      </c>
    </row>
    <row r="20" spans="1:22" s="8" customFormat="1" ht="21.95" customHeight="1" thickBot="1" x14ac:dyDescent="0.25">
      <c r="A20" s="157"/>
      <c r="B20" s="159"/>
      <c r="C20" s="182"/>
      <c r="D20" s="163"/>
      <c r="E20" s="31">
        <v>133</v>
      </c>
      <c r="F20" s="32" t="s">
        <v>20</v>
      </c>
      <c r="G20" s="4">
        <v>1000000</v>
      </c>
      <c r="H20" s="4">
        <v>1000000</v>
      </c>
      <c r="I20" s="4">
        <v>1000000</v>
      </c>
      <c r="J20" s="4">
        <v>1000000</v>
      </c>
      <c r="K20" s="4">
        <v>1000000</v>
      </c>
      <c r="L20" s="4">
        <v>1000000</v>
      </c>
      <c r="M20" s="4">
        <v>1000000</v>
      </c>
      <c r="N20" s="4">
        <v>1000000</v>
      </c>
      <c r="O20" s="4">
        <v>1000000</v>
      </c>
      <c r="P20" s="4">
        <v>1000000</v>
      </c>
      <c r="Q20" s="4">
        <v>1000000</v>
      </c>
      <c r="R20" s="4">
        <v>1000000</v>
      </c>
      <c r="S20" s="52">
        <f t="shared" si="0"/>
        <v>12000000</v>
      </c>
      <c r="T20" s="110">
        <f t="shared" si="1"/>
        <v>1000000</v>
      </c>
      <c r="U20" s="206"/>
    </row>
    <row r="21" spans="1:22" s="15" customFormat="1" ht="21.95" customHeight="1" x14ac:dyDescent="0.2">
      <c r="A21" s="156">
        <v>7</v>
      </c>
      <c r="B21" s="158">
        <v>1000</v>
      </c>
      <c r="C21" s="160">
        <v>1613076</v>
      </c>
      <c r="D21" s="162" t="s">
        <v>28</v>
      </c>
      <c r="E21" s="29">
        <v>111</v>
      </c>
      <c r="F21" s="30" t="s">
        <v>18</v>
      </c>
      <c r="G21" s="7">
        <v>2550000</v>
      </c>
      <c r="H21" s="7">
        <v>2550000</v>
      </c>
      <c r="I21" s="7">
        <v>2550000</v>
      </c>
      <c r="J21" s="7">
        <v>2550000</v>
      </c>
      <c r="K21" s="7">
        <v>2550000</v>
      </c>
      <c r="L21" s="7">
        <v>2550000</v>
      </c>
      <c r="M21" s="7">
        <v>2550000</v>
      </c>
      <c r="N21" s="7">
        <v>2550000</v>
      </c>
      <c r="O21" s="7">
        <v>2550000</v>
      </c>
      <c r="P21" s="7">
        <v>2550000</v>
      </c>
      <c r="Q21" s="7">
        <v>2550000</v>
      </c>
      <c r="R21" s="7">
        <v>2550000</v>
      </c>
      <c r="S21" s="46">
        <f t="shared" si="0"/>
        <v>30600000</v>
      </c>
      <c r="T21" s="111">
        <f t="shared" si="1"/>
        <v>2550000</v>
      </c>
      <c r="U21" s="205">
        <f>SUM(S21:T22)</f>
        <v>40950000</v>
      </c>
    </row>
    <row r="22" spans="1:22" s="8" customFormat="1" ht="21.95" customHeight="1" thickBot="1" x14ac:dyDescent="0.25">
      <c r="A22" s="157"/>
      <c r="B22" s="159"/>
      <c r="C22" s="161"/>
      <c r="D22" s="163"/>
      <c r="E22" s="31">
        <v>133</v>
      </c>
      <c r="F22" s="32" t="s">
        <v>20</v>
      </c>
      <c r="G22" s="4">
        <v>600000</v>
      </c>
      <c r="H22" s="4">
        <v>600000</v>
      </c>
      <c r="I22" s="4">
        <v>600000</v>
      </c>
      <c r="J22" s="4">
        <v>600000</v>
      </c>
      <c r="K22" s="4">
        <v>600000</v>
      </c>
      <c r="L22" s="4">
        <v>600000</v>
      </c>
      <c r="M22" s="4">
        <v>600000</v>
      </c>
      <c r="N22" s="4">
        <v>600000</v>
      </c>
      <c r="O22" s="4">
        <v>600000</v>
      </c>
      <c r="P22" s="4">
        <v>600000</v>
      </c>
      <c r="Q22" s="4">
        <v>600000</v>
      </c>
      <c r="R22" s="4">
        <v>600000</v>
      </c>
      <c r="S22" s="52">
        <f t="shared" si="0"/>
        <v>7200000</v>
      </c>
      <c r="T22" s="110">
        <f t="shared" si="1"/>
        <v>600000</v>
      </c>
      <c r="U22" s="206"/>
    </row>
    <row r="23" spans="1:22" s="15" customFormat="1" ht="21.95" customHeight="1" x14ac:dyDescent="0.2">
      <c r="A23" s="156">
        <v>8</v>
      </c>
      <c r="B23" s="158">
        <v>1000</v>
      </c>
      <c r="C23" s="160">
        <v>3510960</v>
      </c>
      <c r="D23" s="162" t="s">
        <v>29</v>
      </c>
      <c r="E23" s="29">
        <v>111</v>
      </c>
      <c r="F23" s="30" t="s">
        <v>18</v>
      </c>
      <c r="G23" s="7">
        <v>2000000</v>
      </c>
      <c r="H23" s="7">
        <v>2000000</v>
      </c>
      <c r="I23" s="7">
        <v>2000000</v>
      </c>
      <c r="J23" s="7">
        <v>2000000</v>
      </c>
      <c r="K23" s="7">
        <v>2000000</v>
      </c>
      <c r="L23" s="7">
        <v>2000000</v>
      </c>
      <c r="M23" s="7">
        <v>2000000</v>
      </c>
      <c r="N23" s="7">
        <v>2000000</v>
      </c>
      <c r="O23" s="7">
        <v>2000000</v>
      </c>
      <c r="P23" s="7">
        <v>2000000</v>
      </c>
      <c r="Q23" s="7">
        <v>2000000</v>
      </c>
      <c r="R23" s="7">
        <v>2000000</v>
      </c>
      <c r="S23" s="46">
        <f t="shared" si="0"/>
        <v>24000000</v>
      </c>
      <c r="T23" s="111">
        <f t="shared" si="1"/>
        <v>2000000</v>
      </c>
      <c r="U23" s="205">
        <f>SUM(S23:T24)</f>
        <v>37050000</v>
      </c>
    </row>
    <row r="24" spans="1:22" s="8" customFormat="1" ht="21.95" customHeight="1" thickBot="1" x14ac:dyDescent="0.25">
      <c r="A24" s="157"/>
      <c r="B24" s="159"/>
      <c r="C24" s="161"/>
      <c r="D24" s="163"/>
      <c r="E24" s="31">
        <v>133</v>
      </c>
      <c r="F24" s="32" t="s">
        <v>20</v>
      </c>
      <c r="G24" s="4">
        <v>850000</v>
      </c>
      <c r="H24" s="4">
        <v>850000</v>
      </c>
      <c r="I24" s="4">
        <v>850000</v>
      </c>
      <c r="J24" s="4">
        <v>850000</v>
      </c>
      <c r="K24" s="4">
        <v>850000</v>
      </c>
      <c r="L24" s="4">
        <v>850000</v>
      </c>
      <c r="M24" s="4">
        <v>850000</v>
      </c>
      <c r="N24" s="4">
        <v>850000</v>
      </c>
      <c r="O24" s="4">
        <v>850000</v>
      </c>
      <c r="P24" s="4">
        <v>850000</v>
      </c>
      <c r="Q24" s="4">
        <v>850000</v>
      </c>
      <c r="R24" s="4">
        <v>850000</v>
      </c>
      <c r="S24" s="52">
        <f t="shared" si="0"/>
        <v>10200000</v>
      </c>
      <c r="T24" s="110">
        <f t="shared" si="1"/>
        <v>850000</v>
      </c>
      <c r="U24" s="206"/>
    </row>
    <row r="25" spans="1:22" s="15" customFormat="1" ht="21.95" customHeight="1" x14ac:dyDescent="0.2">
      <c r="A25" s="156">
        <v>9</v>
      </c>
      <c r="B25" s="158">
        <f t="shared" ref="B25:B56" si="2">$B$23</f>
        <v>1000</v>
      </c>
      <c r="C25" s="160">
        <v>3991555</v>
      </c>
      <c r="D25" s="162" t="s">
        <v>30</v>
      </c>
      <c r="E25" s="38">
        <v>111</v>
      </c>
      <c r="F25" s="39" t="s">
        <v>18</v>
      </c>
      <c r="G25" s="23">
        <v>0</v>
      </c>
      <c r="H25" s="23">
        <v>0</v>
      </c>
      <c r="I25" s="23">
        <v>0</v>
      </c>
      <c r="J25" s="23">
        <v>0</v>
      </c>
      <c r="K25" s="23">
        <v>0</v>
      </c>
      <c r="L25" s="49"/>
      <c r="M25" s="56"/>
      <c r="N25" s="56"/>
      <c r="O25" s="56"/>
      <c r="P25" s="49"/>
      <c r="Q25" s="49"/>
      <c r="R25" s="49"/>
      <c r="S25" s="49">
        <f t="shared" si="0"/>
        <v>0</v>
      </c>
      <c r="T25" s="106">
        <f t="shared" si="1"/>
        <v>0</v>
      </c>
      <c r="U25" s="207">
        <f>SUM(S25:T25)</f>
        <v>0</v>
      </c>
    </row>
    <row r="26" spans="1:22" s="103" customFormat="1" ht="21.95" customHeight="1" thickBot="1" x14ac:dyDescent="0.25">
      <c r="A26" s="157"/>
      <c r="B26" s="159"/>
      <c r="C26" s="161"/>
      <c r="D26" s="163"/>
      <c r="E26" s="31">
        <v>133</v>
      </c>
      <c r="F26" s="32" t="s">
        <v>20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7"/>
      <c r="M26" s="54"/>
      <c r="N26" s="54"/>
      <c r="O26" s="54"/>
      <c r="P26" s="47"/>
      <c r="Q26" s="47"/>
      <c r="R26" s="47"/>
      <c r="S26" s="47">
        <f t="shared" si="0"/>
        <v>0</v>
      </c>
      <c r="T26" s="107">
        <f t="shared" si="1"/>
        <v>0</v>
      </c>
      <c r="U26" s="208"/>
    </row>
    <row r="27" spans="1:22" s="79" customFormat="1" ht="31.5" customHeight="1" thickBot="1" x14ac:dyDescent="0.25">
      <c r="A27" s="16">
        <v>10</v>
      </c>
      <c r="B27" s="21">
        <f t="shared" si="2"/>
        <v>1000</v>
      </c>
      <c r="C27" s="21">
        <v>1366898</v>
      </c>
      <c r="D27" s="96" t="s">
        <v>31</v>
      </c>
      <c r="E27" s="33">
        <v>111</v>
      </c>
      <c r="F27" s="34" t="s">
        <v>18</v>
      </c>
      <c r="G27" s="105">
        <v>3550000</v>
      </c>
      <c r="H27" s="105">
        <v>3550000</v>
      </c>
      <c r="I27" s="105">
        <v>3550000</v>
      </c>
      <c r="J27" s="105">
        <v>3550000</v>
      </c>
      <c r="K27" s="105">
        <v>3550000</v>
      </c>
      <c r="L27" s="105">
        <v>3550000</v>
      </c>
      <c r="M27" s="105">
        <v>3550000</v>
      </c>
      <c r="N27" s="105">
        <v>3550000</v>
      </c>
      <c r="O27" s="105">
        <v>3550000</v>
      </c>
      <c r="P27" s="105">
        <v>3550000</v>
      </c>
      <c r="Q27" s="105">
        <v>3550000</v>
      </c>
      <c r="R27" s="105">
        <v>3550000</v>
      </c>
      <c r="S27" s="48">
        <f t="shared" si="0"/>
        <v>42600000</v>
      </c>
      <c r="T27" s="112">
        <f t="shared" si="1"/>
        <v>3550000</v>
      </c>
      <c r="U27" s="114">
        <f>SUM(S27:T27)</f>
        <v>46150000</v>
      </c>
      <c r="V27" s="113"/>
    </row>
    <row r="28" spans="1:22" s="15" customFormat="1" ht="21.95" customHeight="1" x14ac:dyDescent="0.2">
      <c r="A28" s="156">
        <v>11</v>
      </c>
      <c r="B28" s="158">
        <f t="shared" si="2"/>
        <v>1000</v>
      </c>
      <c r="C28" s="158">
        <v>3991555</v>
      </c>
      <c r="D28" s="162" t="s">
        <v>83</v>
      </c>
      <c r="E28" s="38">
        <v>111</v>
      </c>
      <c r="F28" s="39" t="s">
        <v>18</v>
      </c>
      <c r="G28" s="116">
        <v>4150000</v>
      </c>
      <c r="H28" s="116">
        <v>4150000</v>
      </c>
      <c r="I28" s="116">
        <v>4150000</v>
      </c>
      <c r="J28" s="116">
        <v>4150000</v>
      </c>
      <c r="K28" s="116">
        <v>4150000</v>
      </c>
      <c r="L28" s="116">
        <v>4150000</v>
      </c>
      <c r="M28" s="116">
        <v>4150000</v>
      </c>
      <c r="N28" s="116">
        <v>4150000</v>
      </c>
      <c r="O28" s="116">
        <v>4150000</v>
      </c>
      <c r="P28" s="116">
        <v>4150000</v>
      </c>
      <c r="Q28" s="116">
        <v>4150000</v>
      </c>
      <c r="R28" s="116">
        <v>4150000</v>
      </c>
      <c r="S28" s="49">
        <f t="shared" si="0"/>
        <v>49800000</v>
      </c>
      <c r="T28" s="106">
        <f t="shared" si="1"/>
        <v>4150000</v>
      </c>
      <c r="U28" s="205">
        <f>SUM(S28:T29)</f>
        <v>66950000</v>
      </c>
    </row>
    <row r="29" spans="1:22" s="103" customFormat="1" ht="21.95" customHeight="1" thickBot="1" x14ac:dyDescent="0.25">
      <c r="A29" s="157"/>
      <c r="B29" s="159"/>
      <c r="C29" s="159"/>
      <c r="D29" s="163"/>
      <c r="E29" s="31">
        <v>133</v>
      </c>
      <c r="F29" s="32" t="s">
        <v>20</v>
      </c>
      <c r="G29" s="117">
        <v>1000000</v>
      </c>
      <c r="H29" s="117">
        <v>1000000</v>
      </c>
      <c r="I29" s="117">
        <v>1000000</v>
      </c>
      <c r="J29" s="117">
        <v>1000000</v>
      </c>
      <c r="K29" s="117">
        <v>1000000</v>
      </c>
      <c r="L29" s="117">
        <v>1000000</v>
      </c>
      <c r="M29" s="117">
        <v>1000000</v>
      </c>
      <c r="N29" s="117">
        <v>1000000</v>
      </c>
      <c r="O29" s="117">
        <v>1000000</v>
      </c>
      <c r="P29" s="117">
        <v>1000000</v>
      </c>
      <c r="Q29" s="117">
        <v>1000000</v>
      </c>
      <c r="R29" s="117">
        <v>1000000</v>
      </c>
      <c r="S29" s="47">
        <f t="shared" si="0"/>
        <v>12000000</v>
      </c>
      <c r="T29" s="107">
        <f t="shared" si="1"/>
        <v>1000000</v>
      </c>
      <c r="U29" s="206"/>
    </row>
    <row r="30" spans="1:22" s="120" customFormat="1" ht="21.95" customHeight="1" x14ac:dyDescent="0.2">
      <c r="A30" s="156">
        <v>12</v>
      </c>
      <c r="B30" s="158">
        <f t="shared" si="2"/>
        <v>1000</v>
      </c>
      <c r="C30" s="158">
        <v>3523729</v>
      </c>
      <c r="D30" s="162" t="s">
        <v>82</v>
      </c>
      <c r="E30" s="29">
        <v>111</v>
      </c>
      <c r="F30" s="30" t="s">
        <v>18</v>
      </c>
      <c r="G30" s="7">
        <v>2650000</v>
      </c>
      <c r="H30" s="7">
        <v>2650000</v>
      </c>
      <c r="I30" s="7">
        <v>2650000</v>
      </c>
      <c r="J30" s="7">
        <v>2650000</v>
      </c>
      <c r="K30" s="7">
        <v>2650000</v>
      </c>
      <c r="L30" s="7">
        <v>2650000</v>
      </c>
      <c r="M30" s="7">
        <v>2650000</v>
      </c>
      <c r="N30" s="7">
        <v>2650000</v>
      </c>
      <c r="O30" s="7">
        <v>2650000</v>
      </c>
      <c r="P30" s="7">
        <v>2650000</v>
      </c>
      <c r="Q30" s="7">
        <v>2650000</v>
      </c>
      <c r="R30" s="7">
        <v>2650000</v>
      </c>
      <c r="S30" s="46">
        <f t="shared" si="0"/>
        <v>31800000</v>
      </c>
      <c r="T30" s="111">
        <f t="shared" si="1"/>
        <v>2650000</v>
      </c>
      <c r="U30" s="205">
        <f>SUM(S30:T31)</f>
        <v>40950000</v>
      </c>
    </row>
    <row r="31" spans="1:22" s="8" customFormat="1" ht="21.95" customHeight="1" thickBot="1" x14ac:dyDescent="0.25">
      <c r="A31" s="157"/>
      <c r="B31" s="159"/>
      <c r="C31" s="159"/>
      <c r="D31" s="163"/>
      <c r="E31" s="118">
        <v>133</v>
      </c>
      <c r="F31" s="119" t="s">
        <v>20</v>
      </c>
      <c r="G31" s="104">
        <v>500000</v>
      </c>
      <c r="H31" s="104">
        <v>500000</v>
      </c>
      <c r="I31" s="104">
        <v>500000</v>
      </c>
      <c r="J31" s="104">
        <v>500000</v>
      </c>
      <c r="K31" s="104">
        <v>500000</v>
      </c>
      <c r="L31" s="104">
        <v>500000</v>
      </c>
      <c r="M31" s="104">
        <v>500000</v>
      </c>
      <c r="N31" s="104">
        <v>500000</v>
      </c>
      <c r="O31" s="104">
        <v>500000</v>
      </c>
      <c r="P31" s="104">
        <v>500000</v>
      </c>
      <c r="Q31" s="104">
        <v>500000</v>
      </c>
      <c r="R31" s="104">
        <v>500000</v>
      </c>
      <c r="S31" s="60">
        <f t="shared" si="0"/>
        <v>6000000</v>
      </c>
      <c r="T31" s="121">
        <f t="shared" si="1"/>
        <v>500000</v>
      </c>
      <c r="U31" s="206"/>
    </row>
    <row r="32" spans="1:22" s="15" customFormat="1" ht="21.95" customHeight="1" x14ac:dyDescent="0.2">
      <c r="A32" s="185">
        <v>13</v>
      </c>
      <c r="B32" s="187">
        <f t="shared" si="2"/>
        <v>1000</v>
      </c>
      <c r="C32" s="187">
        <v>1397050</v>
      </c>
      <c r="D32" s="189" t="s">
        <v>32</v>
      </c>
      <c r="E32" s="29">
        <v>112</v>
      </c>
      <c r="F32" s="30" t="s">
        <v>58</v>
      </c>
      <c r="G32" s="7">
        <v>2300000</v>
      </c>
      <c r="H32" s="7">
        <v>2300000</v>
      </c>
      <c r="I32" s="7">
        <v>2300000</v>
      </c>
      <c r="J32" s="7">
        <v>2300000</v>
      </c>
      <c r="K32" s="7">
        <v>2300000</v>
      </c>
      <c r="L32" s="7">
        <v>2300000</v>
      </c>
      <c r="M32" s="7">
        <v>2300000</v>
      </c>
      <c r="N32" s="7">
        <v>2300000</v>
      </c>
      <c r="O32" s="7">
        <v>2300000</v>
      </c>
      <c r="P32" s="7">
        <v>2300000</v>
      </c>
      <c r="Q32" s="7">
        <v>2300000</v>
      </c>
      <c r="R32" s="7">
        <v>2300000</v>
      </c>
      <c r="S32" s="46">
        <f t="shared" si="0"/>
        <v>27600000</v>
      </c>
      <c r="T32" s="140">
        <f t="shared" si="1"/>
        <v>2300000</v>
      </c>
      <c r="U32" s="205">
        <f>SUM(S32:T33)</f>
        <v>44200000</v>
      </c>
    </row>
    <row r="33" spans="1:21" s="8" customFormat="1" ht="21.95" customHeight="1" thickBot="1" x14ac:dyDescent="0.25">
      <c r="A33" s="186"/>
      <c r="B33" s="188"/>
      <c r="C33" s="188"/>
      <c r="D33" s="190"/>
      <c r="E33" s="31">
        <v>113</v>
      </c>
      <c r="F33" s="32" t="s">
        <v>19</v>
      </c>
      <c r="G33" s="4">
        <v>1100000</v>
      </c>
      <c r="H33" s="4">
        <v>1100000</v>
      </c>
      <c r="I33" s="4">
        <v>1100000</v>
      </c>
      <c r="J33" s="4">
        <v>1100000</v>
      </c>
      <c r="K33" s="4">
        <v>1100000</v>
      </c>
      <c r="L33" s="4">
        <v>1100000</v>
      </c>
      <c r="M33" s="4">
        <v>1100000</v>
      </c>
      <c r="N33" s="4">
        <v>1100000</v>
      </c>
      <c r="O33" s="4">
        <v>1100000</v>
      </c>
      <c r="P33" s="4">
        <v>1100000</v>
      </c>
      <c r="Q33" s="4">
        <v>1100000</v>
      </c>
      <c r="R33" s="4">
        <v>1100000</v>
      </c>
      <c r="S33" s="52">
        <f t="shared" si="0"/>
        <v>13200000</v>
      </c>
      <c r="T33" s="110">
        <f t="shared" si="1"/>
        <v>1100000</v>
      </c>
      <c r="U33" s="206"/>
    </row>
    <row r="34" spans="1:21" s="15" customFormat="1" ht="21.95" customHeight="1" x14ac:dyDescent="0.2">
      <c r="A34" s="156">
        <v>14</v>
      </c>
      <c r="B34" s="158">
        <f t="shared" si="2"/>
        <v>1000</v>
      </c>
      <c r="C34" s="160">
        <v>3628195</v>
      </c>
      <c r="D34" s="162" t="s">
        <v>54</v>
      </c>
      <c r="E34" s="29">
        <v>112</v>
      </c>
      <c r="F34" s="30" t="s">
        <v>58</v>
      </c>
      <c r="G34" s="7">
        <v>2300000</v>
      </c>
      <c r="H34" s="7">
        <v>2300000</v>
      </c>
      <c r="I34" s="7">
        <v>2300000</v>
      </c>
      <c r="J34" s="7">
        <v>2300000</v>
      </c>
      <c r="K34" s="7">
        <v>2300000</v>
      </c>
      <c r="L34" s="7">
        <v>2300000</v>
      </c>
      <c r="M34" s="7">
        <v>2300000</v>
      </c>
      <c r="N34" s="7">
        <v>2300000</v>
      </c>
      <c r="O34" s="7">
        <v>2300000</v>
      </c>
      <c r="P34" s="7">
        <v>2300000</v>
      </c>
      <c r="Q34" s="7">
        <v>2300000</v>
      </c>
      <c r="R34" s="7">
        <v>2300000</v>
      </c>
      <c r="S34" s="46">
        <f t="shared" si="0"/>
        <v>27600000</v>
      </c>
      <c r="T34" s="140">
        <f t="shared" si="1"/>
        <v>2300000</v>
      </c>
      <c r="U34" s="205">
        <f>SUM(S34:T35)</f>
        <v>44200000</v>
      </c>
    </row>
    <row r="35" spans="1:21" s="8" customFormat="1" ht="21.95" customHeight="1" thickBot="1" x14ac:dyDescent="0.25">
      <c r="A35" s="157"/>
      <c r="B35" s="159"/>
      <c r="C35" s="161"/>
      <c r="D35" s="163"/>
      <c r="E35" s="31">
        <v>113</v>
      </c>
      <c r="F35" s="32" t="s">
        <v>19</v>
      </c>
      <c r="G35" s="4">
        <v>1100000</v>
      </c>
      <c r="H35" s="4">
        <v>1100000</v>
      </c>
      <c r="I35" s="4">
        <v>1100000</v>
      </c>
      <c r="J35" s="4">
        <v>1100000</v>
      </c>
      <c r="K35" s="4">
        <v>1100000</v>
      </c>
      <c r="L35" s="4">
        <v>1100000</v>
      </c>
      <c r="M35" s="4">
        <v>1100000</v>
      </c>
      <c r="N35" s="4">
        <v>1100000</v>
      </c>
      <c r="O35" s="4">
        <v>1100000</v>
      </c>
      <c r="P35" s="4">
        <v>1100000</v>
      </c>
      <c r="Q35" s="4">
        <v>1100000</v>
      </c>
      <c r="R35" s="4">
        <v>1100000</v>
      </c>
      <c r="S35" s="52">
        <f t="shared" si="0"/>
        <v>13200000</v>
      </c>
      <c r="T35" s="110">
        <f t="shared" si="1"/>
        <v>1100000</v>
      </c>
      <c r="U35" s="206"/>
    </row>
    <row r="36" spans="1:21" s="15" customFormat="1" ht="21.95" customHeight="1" x14ac:dyDescent="0.2">
      <c r="A36" s="156">
        <v>15</v>
      </c>
      <c r="B36" s="158">
        <f t="shared" si="2"/>
        <v>1000</v>
      </c>
      <c r="C36" s="160">
        <f>[2]MUNI_CAP_MIRANDA_AGOSTO!$G$31</f>
        <v>4740398</v>
      </c>
      <c r="D36" s="162" t="s">
        <v>57</v>
      </c>
      <c r="E36" s="29">
        <v>112</v>
      </c>
      <c r="F36" s="30" t="s">
        <v>58</v>
      </c>
      <c r="G36" s="7">
        <v>2300000</v>
      </c>
      <c r="H36" s="7">
        <v>2300000</v>
      </c>
      <c r="I36" s="7">
        <v>2300000</v>
      </c>
      <c r="J36" s="7">
        <v>2300000</v>
      </c>
      <c r="K36" s="7">
        <v>2300000</v>
      </c>
      <c r="L36" s="7">
        <v>2300000</v>
      </c>
      <c r="M36" s="7">
        <v>2300000</v>
      </c>
      <c r="N36" s="7">
        <v>2300000</v>
      </c>
      <c r="O36" s="7">
        <v>2300000</v>
      </c>
      <c r="P36" s="7">
        <v>2300000</v>
      </c>
      <c r="Q36" s="7">
        <v>2300000</v>
      </c>
      <c r="R36" s="7">
        <v>2300000</v>
      </c>
      <c r="S36" s="46">
        <f t="shared" si="0"/>
        <v>27600000</v>
      </c>
      <c r="T36" s="140">
        <f t="shared" si="1"/>
        <v>2300000</v>
      </c>
      <c r="U36" s="205">
        <f>SUM(S36:T37)</f>
        <v>44200000</v>
      </c>
    </row>
    <row r="37" spans="1:21" s="8" customFormat="1" ht="21.95" customHeight="1" thickBot="1" x14ac:dyDescent="0.25">
      <c r="A37" s="157"/>
      <c r="B37" s="159"/>
      <c r="C37" s="161"/>
      <c r="D37" s="163"/>
      <c r="E37" s="31">
        <v>113</v>
      </c>
      <c r="F37" s="32" t="s">
        <v>19</v>
      </c>
      <c r="G37" s="4">
        <v>1100000</v>
      </c>
      <c r="H37" s="4">
        <v>1100000</v>
      </c>
      <c r="I37" s="4">
        <v>1100000</v>
      </c>
      <c r="J37" s="4">
        <v>1100000</v>
      </c>
      <c r="K37" s="4">
        <v>1100000</v>
      </c>
      <c r="L37" s="4">
        <v>1100000</v>
      </c>
      <c r="M37" s="4">
        <v>1100000</v>
      </c>
      <c r="N37" s="4">
        <v>1100000</v>
      </c>
      <c r="O37" s="4">
        <v>1100000</v>
      </c>
      <c r="P37" s="4">
        <v>1100000</v>
      </c>
      <c r="Q37" s="4">
        <v>1100000</v>
      </c>
      <c r="R37" s="4">
        <v>1100000</v>
      </c>
      <c r="S37" s="52">
        <f t="shared" si="0"/>
        <v>13200000</v>
      </c>
      <c r="T37" s="110">
        <f t="shared" si="1"/>
        <v>1100000</v>
      </c>
      <c r="U37" s="206"/>
    </row>
    <row r="38" spans="1:21" s="15" customFormat="1" ht="21.95" customHeight="1" x14ac:dyDescent="0.2">
      <c r="A38" s="156">
        <v>16</v>
      </c>
      <c r="B38" s="158">
        <f t="shared" si="2"/>
        <v>1000</v>
      </c>
      <c r="C38" s="183">
        <v>1810398</v>
      </c>
      <c r="D38" s="162" t="s">
        <v>33</v>
      </c>
      <c r="E38" s="29">
        <v>113</v>
      </c>
      <c r="F38" s="30" t="s">
        <v>58</v>
      </c>
      <c r="G38" s="7">
        <v>2300000</v>
      </c>
      <c r="H38" s="7">
        <v>2300000</v>
      </c>
      <c r="I38" s="7">
        <v>2300000</v>
      </c>
      <c r="J38" s="7">
        <v>2300000</v>
      </c>
      <c r="K38" s="7">
        <v>2300000</v>
      </c>
      <c r="L38" s="7">
        <v>2300000</v>
      </c>
      <c r="M38" s="7">
        <v>2300000</v>
      </c>
      <c r="N38" s="7">
        <v>2300000</v>
      </c>
      <c r="O38" s="7">
        <v>2300000</v>
      </c>
      <c r="P38" s="7">
        <v>2300000</v>
      </c>
      <c r="Q38" s="7">
        <v>2300000</v>
      </c>
      <c r="R38" s="7">
        <v>2300000</v>
      </c>
      <c r="S38" s="46">
        <f t="shared" si="0"/>
        <v>27600000</v>
      </c>
      <c r="T38" s="140">
        <f t="shared" si="1"/>
        <v>2300000</v>
      </c>
      <c r="U38" s="205">
        <f>SUM(S38:T39)</f>
        <v>44200000</v>
      </c>
    </row>
    <row r="39" spans="1:21" s="8" customFormat="1" ht="21.95" customHeight="1" thickBot="1" x14ac:dyDescent="0.25">
      <c r="A39" s="157"/>
      <c r="B39" s="159"/>
      <c r="C39" s="184"/>
      <c r="D39" s="163"/>
      <c r="E39" s="31">
        <v>113</v>
      </c>
      <c r="F39" s="32" t="s">
        <v>19</v>
      </c>
      <c r="G39" s="4">
        <v>1100000</v>
      </c>
      <c r="H39" s="4">
        <v>1100000</v>
      </c>
      <c r="I39" s="4">
        <v>1100000</v>
      </c>
      <c r="J39" s="4">
        <v>1100000</v>
      </c>
      <c r="K39" s="4">
        <v>1100000</v>
      </c>
      <c r="L39" s="4">
        <v>1100000</v>
      </c>
      <c r="M39" s="4">
        <v>1100000</v>
      </c>
      <c r="N39" s="4">
        <v>1100000</v>
      </c>
      <c r="O39" s="4">
        <v>1100000</v>
      </c>
      <c r="P39" s="4">
        <v>1100000</v>
      </c>
      <c r="Q39" s="4">
        <v>1100000</v>
      </c>
      <c r="R39" s="4">
        <v>1100000</v>
      </c>
      <c r="S39" s="52">
        <f t="shared" si="0"/>
        <v>13200000</v>
      </c>
      <c r="T39" s="110">
        <f t="shared" si="1"/>
        <v>1100000</v>
      </c>
      <c r="U39" s="206"/>
    </row>
    <row r="40" spans="1:21" s="15" customFormat="1" ht="21.95" customHeight="1" x14ac:dyDescent="0.2">
      <c r="A40" s="156">
        <v>17</v>
      </c>
      <c r="B40" s="158">
        <f t="shared" si="2"/>
        <v>1000</v>
      </c>
      <c r="C40" s="183">
        <v>1564448</v>
      </c>
      <c r="D40" s="162" t="s">
        <v>34</v>
      </c>
      <c r="E40" s="29">
        <v>112</v>
      </c>
      <c r="F40" s="30" t="s">
        <v>58</v>
      </c>
      <c r="G40" s="7">
        <v>2300000</v>
      </c>
      <c r="H40" s="7">
        <v>2300000</v>
      </c>
      <c r="I40" s="7">
        <v>2300000</v>
      </c>
      <c r="J40" s="7">
        <v>2300000</v>
      </c>
      <c r="K40" s="7">
        <v>2300000</v>
      </c>
      <c r="L40" s="7">
        <v>2300000</v>
      </c>
      <c r="M40" s="7">
        <v>2300000</v>
      </c>
      <c r="N40" s="7">
        <v>2300000</v>
      </c>
      <c r="O40" s="7">
        <v>2300000</v>
      </c>
      <c r="P40" s="7">
        <v>2300000</v>
      </c>
      <c r="Q40" s="7">
        <v>2300000</v>
      </c>
      <c r="R40" s="7">
        <v>2300000</v>
      </c>
      <c r="S40" s="46">
        <f t="shared" si="0"/>
        <v>27600000</v>
      </c>
      <c r="T40" s="140">
        <f t="shared" si="1"/>
        <v>2300000</v>
      </c>
      <c r="U40" s="205">
        <f>SUM(S40:T41)</f>
        <v>44200000</v>
      </c>
    </row>
    <row r="41" spans="1:21" s="8" customFormat="1" ht="21.95" customHeight="1" thickBot="1" x14ac:dyDescent="0.25">
      <c r="A41" s="157"/>
      <c r="B41" s="159"/>
      <c r="C41" s="184"/>
      <c r="D41" s="163"/>
      <c r="E41" s="31">
        <v>113</v>
      </c>
      <c r="F41" s="32" t="s">
        <v>19</v>
      </c>
      <c r="G41" s="4">
        <v>1100000</v>
      </c>
      <c r="H41" s="4">
        <v>1100000</v>
      </c>
      <c r="I41" s="4">
        <v>1100000</v>
      </c>
      <c r="J41" s="4">
        <v>1100000</v>
      </c>
      <c r="K41" s="4">
        <v>1100000</v>
      </c>
      <c r="L41" s="4">
        <v>1100000</v>
      </c>
      <c r="M41" s="4">
        <v>1100000</v>
      </c>
      <c r="N41" s="4">
        <v>1100000</v>
      </c>
      <c r="O41" s="4">
        <v>1100000</v>
      </c>
      <c r="P41" s="4">
        <v>1100000</v>
      </c>
      <c r="Q41" s="4">
        <v>1100000</v>
      </c>
      <c r="R41" s="4">
        <v>1100000</v>
      </c>
      <c r="S41" s="52">
        <f t="shared" ref="S41:S72" si="3">SUM(G41:R41)</f>
        <v>13200000</v>
      </c>
      <c r="T41" s="110">
        <f t="shared" si="1"/>
        <v>1100000</v>
      </c>
      <c r="U41" s="206"/>
    </row>
    <row r="42" spans="1:21" s="15" customFormat="1" ht="21.95" customHeight="1" x14ac:dyDescent="0.2">
      <c r="A42" s="156">
        <v>18</v>
      </c>
      <c r="B42" s="160">
        <f t="shared" si="2"/>
        <v>1000</v>
      </c>
      <c r="C42" s="160">
        <v>2662778</v>
      </c>
      <c r="D42" s="162" t="s">
        <v>68</v>
      </c>
      <c r="E42" s="29">
        <v>112</v>
      </c>
      <c r="F42" s="30" t="s">
        <v>58</v>
      </c>
      <c r="G42" s="7">
        <v>2300000</v>
      </c>
      <c r="H42" s="7">
        <v>2300000</v>
      </c>
      <c r="I42" s="7">
        <v>2300000</v>
      </c>
      <c r="J42" s="7">
        <v>2300000</v>
      </c>
      <c r="K42" s="7">
        <v>2300000</v>
      </c>
      <c r="L42" s="7">
        <v>2300000</v>
      </c>
      <c r="M42" s="7">
        <v>2300000</v>
      </c>
      <c r="N42" s="7">
        <v>2300000</v>
      </c>
      <c r="O42" s="7">
        <v>2300000</v>
      </c>
      <c r="P42" s="7">
        <v>2300000</v>
      </c>
      <c r="Q42" s="7">
        <v>2300000</v>
      </c>
      <c r="R42" s="7">
        <v>2300000</v>
      </c>
      <c r="S42" s="46">
        <f t="shared" si="3"/>
        <v>27600000</v>
      </c>
      <c r="T42" s="140">
        <f t="shared" si="1"/>
        <v>2300000</v>
      </c>
      <c r="U42" s="205">
        <f>SUM(S42:T43)</f>
        <v>44200000</v>
      </c>
    </row>
    <row r="43" spans="1:21" s="8" customFormat="1" ht="21.95" customHeight="1" thickBot="1" x14ac:dyDescent="0.25">
      <c r="A43" s="157"/>
      <c r="B43" s="161"/>
      <c r="C43" s="161"/>
      <c r="D43" s="163"/>
      <c r="E43" s="31">
        <v>113</v>
      </c>
      <c r="F43" s="32" t="s">
        <v>19</v>
      </c>
      <c r="G43" s="4">
        <v>1100000</v>
      </c>
      <c r="H43" s="4">
        <v>1100000</v>
      </c>
      <c r="I43" s="4">
        <v>1100000</v>
      </c>
      <c r="J43" s="4">
        <v>1100000</v>
      </c>
      <c r="K43" s="4">
        <v>1100000</v>
      </c>
      <c r="L43" s="4">
        <v>1100000</v>
      </c>
      <c r="M43" s="4">
        <v>1100000</v>
      </c>
      <c r="N43" s="4">
        <v>1100000</v>
      </c>
      <c r="O43" s="4">
        <v>1100000</v>
      </c>
      <c r="P43" s="4">
        <v>1100000</v>
      </c>
      <c r="Q43" s="4">
        <v>1100000</v>
      </c>
      <c r="R43" s="4">
        <v>1100000</v>
      </c>
      <c r="S43" s="52">
        <f t="shared" si="3"/>
        <v>13200000</v>
      </c>
      <c r="T43" s="110">
        <f t="shared" si="1"/>
        <v>1100000</v>
      </c>
      <c r="U43" s="206"/>
    </row>
    <row r="44" spans="1:21" s="15" customFormat="1" ht="21.95" customHeight="1" x14ac:dyDescent="0.2">
      <c r="A44" s="156">
        <v>19</v>
      </c>
      <c r="B44" s="160">
        <f t="shared" si="2"/>
        <v>1000</v>
      </c>
      <c r="C44" s="160">
        <v>1646039</v>
      </c>
      <c r="D44" s="162" t="s">
        <v>69</v>
      </c>
      <c r="E44" s="29">
        <v>112</v>
      </c>
      <c r="F44" s="30" t="s">
        <v>58</v>
      </c>
      <c r="G44" s="7">
        <v>2300000</v>
      </c>
      <c r="H44" s="7">
        <v>2300000</v>
      </c>
      <c r="I44" s="7">
        <v>2300000</v>
      </c>
      <c r="J44" s="7">
        <v>2300000</v>
      </c>
      <c r="K44" s="7">
        <v>2300000</v>
      </c>
      <c r="L44" s="7">
        <v>2300000</v>
      </c>
      <c r="M44" s="7">
        <v>2300000</v>
      </c>
      <c r="N44" s="7">
        <v>2300000</v>
      </c>
      <c r="O44" s="7">
        <v>2300000</v>
      </c>
      <c r="P44" s="7">
        <v>2300000</v>
      </c>
      <c r="Q44" s="7">
        <v>2300000</v>
      </c>
      <c r="R44" s="7">
        <v>2300000</v>
      </c>
      <c r="S44" s="46">
        <f t="shared" si="3"/>
        <v>27600000</v>
      </c>
      <c r="T44" s="140">
        <f t="shared" si="1"/>
        <v>2300000</v>
      </c>
      <c r="U44" s="205">
        <f>SUM(S44:T45)</f>
        <v>44200000</v>
      </c>
    </row>
    <row r="45" spans="1:21" s="8" customFormat="1" ht="21.75" customHeight="1" thickBot="1" x14ac:dyDescent="0.25">
      <c r="A45" s="157"/>
      <c r="B45" s="161"/>
      <c r="C45" s="161"/>
      <c r="D45" s="163"/>
      <c r="E45" s="31">
        <v>113</v>
      </c>
      <c r="F45" s="32" t="s">
        <v>19</v>
      </c>
      <c r="G45" s="4">
        <v>1100000</v>
      </c>
      <c r="H45" s="4">
        <v>1100000</v>
      </c>
      <c r="I45" s="4">
        <v>1100000</v>
      </c>
      <c r="J45" s="4">
        <v>1100000</v>
      </c>
      <c r="K45" s="4">
        <v>1100000</v>
      </c>
      <c r="L45" s="4">
        <v>1100000</v>
      </c>
      <c r="M45" s="4">
        <v>1100000</v>
      </c>
      <c r="N45" s="4">
        <v>1100000</v>
      </c>
      <c r="O45" s="4">
        <v>1100000</v>
      </c>
      <c r="P45" s="4">
        <v>1100000</v>
      </c>
      <c r="Q45" s="4">
        <v>1100000</v>
      </c>
      <c r="R45" s="4">
        <v>1100000</v>
      </c>
      <c r="S45" s="52">
        <f t="shared" si="3"/>
        <v>13200000</v>
      </c>
      <c r="T45" s="110">
        <f t="shared" si="1"/>
        <v>1100000</v>
      </c>
      <c r="U45" s="206"/>
    </row>
    <row r="46" spans="1:21" s="15" customFormat="1" ht="21.95" customHeight="1" x14ac:dyDescent="0.2">
      <c r="A46" s="156">
        <v>20</v>
      </c>
      <c r="B46" s="160">
        <f t="shared" si="2"/>
        <v>1000</v>
      </c>
      <c r="C46" s="160">
        <v>3824621</v>
      </c>
      <c r="D46" s="162" t="s">
        <v>70</v>
      </c>
      <c r="E46" s="29">
        <v>112</v>
      </c>
      <c r="F46" s="30" t="s">
        <v>58</v>
      </c>
      <c r="G46" s="7">
        <v>2300000</v>
      </c>
      <c r="H46" s="7">
        <v>2300000</v>
      </c>
      <c r="I46" s="7">
        <v>2300000</v>
      </c>
      <c r="J46" s="7">
        <v>2300000</v>
      </c>
      <c r="K46" s="7">
        <v>2300000</v>
      </c>
      <c r="L46" s="7">
        <v>2300000</v>
      </c>
      <c r="M46" s="7">
        <v>2300000</v>
      </c>
      <c r="N46" s="7">
        <v>2300000</v>
      </c>
      <c r="O46" s="7">
        <v>2300000</v>
      </c>
      <c r="P46" s="7">
        <v>2300000</v>
      </c>
      <c r="Q46" s="7">
        <v>2300000</v>
      </c>
      <c r="R46" s="7">
        <v>2300000</v>
      </c>
      <c r="S46" s="46">
        <f t="shared" si="3"/>
        <v>27600000</v>
      </c>
      <c r="T46" s="140">
        <f t="shared" si="1"/>
        <v>2300000</v>
      </c>
      <c r="U46" s="205">
        <f>SUM(S46:T47)</f>
        <v>44200000</v>
      </c>
    </row>
    <row r="47" spans="1:21" s="8" customFormat="1" ht="21.95" customHeight="1" thickBot="1" x14ac:dyDescent="0.25">
      <c r="A47" s="157"/>
      <c r="B47" s="161"/>
      <c r="C47" s="161"/>
      <c r="D47" s="163"/>
      <c r="E47" s="31">
        <v>113</v>
      </c>
      <c r="F47" s="32" t="s">
        <v>19</v>
      </c>
      <c r="G47" s="4">
        <v>1100000</v>
      </c>
      <c r="H47" s="4">
        <v>1100000</v>
      </c>
      <c r="I47" s="4">
        <v>1100000</v>
      </c>
      <c r="J47" s="4">
        <v>1100000</v>
      </c>
      <c r="K47" s="4">
        <v>1100000</v>
      </c>
      <c r="L47" s="4">
        <v>1100000</v>
      </c>
      <c r="M47" s="4">
        <v>1100000</v>
      </c>
      <c r="N47" s="4">
        <v>1100000</v>
      </c>
      <c r="O47" s="4">
        <v>1100000</v>
      </c>
      <c r="P47" s="4">
        <v>1100000</v>
      </c>
      <c r="Q47" s="4">
        <v>1100000</v>
      </c>
      <c r="R47" s="4">
        <v>1100000</v>
      </c>
      <c r="S47" s="52">
        <f t="shared" si="3"/>
        <v>13200000</v>
      </c>
      <c r="T47" s="110">
        <f t="shared" si="1"/>
        <v>1100000</v>
      </c>
      <c r="U47" s="206"/>
    </row>
    <row r="48" spans="1:21" s="15" customFormat="1" ht="21.95" customHeight="1" x14ac:dyDescent="0.2">
      <c r="A48" s="156">
        <v>21</v>
      </c>
      <c r="B48" s="160">
        <f t="shared" si="2"/>
        <v>1000</v>
      </c>
      <c r="C48" s="160">
        <v>4754619</v>
      </c>
      <c r="D48" s="162" t="s">
        <v>71</v>
      </c>
      <c r="E48" s="29">
        <v>112</v>
      </c>
      <c r="F48" s="30" t="s">
        <v>58</v>
      </c>
      <c r="G48" s="7">
        <v>2300000</v>
      </c>
      <c r="H48" s="7">
        <v>2300000</v>
      </c>
      <c r="I48" s="7">
        <v>2300000</v>
      </c>
      <c r="J48" s="7">
        <v>2300000</v>
      </c>
      <c r="K48" s="7">
        <v>2300000</v>
      </c>
      <c r="L48" s="7">
        <v>2300000</v>
      </c>
      <c r="M48" s="7">
        <v>2300000</v>
      </c>
      <c r="N48" s="7">
        <v>2300000</v>
      </c>
      <c r="O48" s="7">
        <v>2300000</v>
      </c>
      <c r="P48" s="7">
        <v>2300000</v>
      </c>
      <c r="Q48" s="7">
        <v>2300000</v>
      </c>
      <c r="R48" s="7">
        <v>2300000</v>
      </c>
      <c r="S48" s="46">
        <f t="shared" si="3"/>
        <v>27600000</v>
      </c>
      <c r="T48" s="140">
        <f t="shared" si="1"/>
        <v>2300000</v>
      </c>
      <c r="U48" s="205">
        <f>SUM(S48:T49)</f>
        <v>44200000</v>
      </c>
    </row>
    <row r="49" spans="1:22" s="8" customFormat="1" ht="21.95" customHeight="1" thickBot="1" x14ac:dyDescent="0.25">
      <c r="A49" s="157"/>
      <c r="B49" s="161"/>
      <c r="C49" s="161"/>
      <c r="D49" s="163"/>
      <c r="E49" s="31">
        <v>113</v>
      </c>
      <c r="F49" s="32" t="s">
        <v>19</v>
      </c>
      <c r="G49" s="4">
        <v>1100000</v>
      </c>
      <c r="H49" s="4">
        <v>1100000</v>
      </c>
      <c r="I49" s="4">
        <v>1100000</v>
      </c>
      <c r="J49" s="4">
        <v>1100000</v>
      </c>
      <c r="K49" s="4">
        <v>1100000</v>
      </c>
      <c r="L49" s="4">
        <v>1100000</v>
      </c>
      <c r="M49" s="4">
        <v>1100000</v>
      </c>
      <c r="N49" s="4">
        <v>1100000</v>
      </c>
      <c r="O49" s="4">
        <v>1100000</v>
      </c>
      <c r="P49" s="4">
        <v>1100000</v>
      </c>
      <c r="Q49" s="4">
        <v>1100000</v>
      </c>
      <c r="R49" s="4">
        <v>1100000</v>
      </c>
      <c r="S49" s="52">
        <f t="shared" si="3"/>
        <v>13200000</v>
      </c>
      <c r="T49" s="110">
        <f t="shared" si="1"/>
        <v>1100000</v>
      </c>
      <c r="U49" s="206"/>
    </row>
    <row r="50" spans="1:22" s="15" customFormat="1" ht="21.95" customHeight="1" x14ac:dyDescent="0.2">
      <c r="A50" s="156">
        <v>22</v>
      </c>
      <c r="B50" s="160">
        <f t="shared" si="2"/>
        <v>1000</v>
      </c>
      <c r="C50" s="160">
        <v>1893921</v>
      </c>
      <c r="D50" s="162" t="s">
        <v>72</v>
      </c>
      <c r="E50" s="29">
        <v>112</v>
      </c>
      <c r="F50" s="30" t="s">
        <v>58</v>
      </c>
      <c r="G50" s="7">
        <v>2300000</v>
      </c>
      <c r="H50" s="7">
        <v>2300000</v>
      </c>
      <c r="I50" s="7">
        <v>2300000</v>
      </c>
      <c r="J50" s="7">
        <v>2300000</v>
      </c>
      <c r="K50" s="7">
        <v>2300000</v>
      </c>
      <c r="L50" s="7">
        <v>2300000</v>
      </c>
      <c r="M50" s="7">
        <v>2300000</v>
      </c>
      <c r="N50" s="7">
        <v>2300000</v>
      </c>
      <c r="O50" s="7">
        <v>2300000</v>
      </c>
      <c r="P50" s="7">
        <v>2300000</v>
      </c>
      <c r="Q50" s="7">
        <v>2300000</v>
      </c>
      <c r="R50" s="7">
        <v>2300000</v>
      </c>
      <c r="S50" s="46">
        <f t="shared" si="3"/>
        <v>27600000</v>
      </c>
      <c r="T50" s="140">
        <f t="shared" si="1"/>
        <v>2300000</v>
      </c>
      <c r="U50" s="205">
        <f>SUM(S50:T51)</f>
        <v>44200000</v>
      </c>
    </row>
    <row r="51" spans="1:22" s="8" customFormat="1" ht="21.95" customHeight="1" thickBot="1" x14ac:dyDescent="0.25">
      <c r="A51" s="157"/>
      <c r="B51" s="161"/>
      <c r="C51" s="161"/>
      <c r="D51" s="163"/>
      <c r="E51" s="31">
        <v>113</v>
      </c>
      <c r="F51" s="32" t="s">
        <v>19</v>
      </c>
      <c r="G51" s="4">
        <v>1100000</v>
      </c>
      <c r="H51" s="4">
        <v>1100000</v>
      </c>
      <c r="I51" s="4">
        <v>1100000</v>
      </c>
      <c r="J51" s="4">
        <v>1100000</v>
      </c>
      <c r="K51" s="4">
        <v>1100000</v>
      </c>
      <c r="L51" s="4">
        <v>1100000</v>
      </c>
      <c r="M51" s="4">
        <v>1100000</v>
      </c>
      <c r="N51" s="4">
        <v>1100000</v>
      </c>
      <c r="O51" s="4">
        <v>1100000</v>
      </c>
      <c r="P51" s="4">
        <v>1100000</v>
      </c>
      <c r="Q51" s="4">
        <v>1100000</v>
      </c>
      <c r="R51" s="4">
        <v>1100000</v>
      </c>
      <c r="S51" s="52">
        <f t="shared" si="3"/>
        <v>13200000</v>
      </c>
      <c r="T51" s="110">
        <f t="shared" si="1"/>
        <v>1100000</v>
      </c>
      <c r="U51" s="206"/>
    </row>
    <row r="52" spans="1:22" s="15" customFormat="1" ht="21.95" customHeight="1" x14ac:dyDescent="0.2">
      <c r="A52" s="156">
        <v>23</v>
      </c>
      <c r="B52" s="160">
        <f t="shared" si="2"/>
        <v>1000</v>
      </c>
      <c r="C52" s="160">
        <v>3330138</v>
      </c>
      <c r="D52" s="162" t="s">
        <v>73</v>
      </c>
      <c r="E52" s="29">
        <v>112</v>
      </c>
      <c r="F52" s="30" t="s">
        <v>58</v>
      </c>
      <c r="G52" s="7">
        <v>2300000</v>
      </c>
      <c r="H52" s="7">
        <v>2300000</v>
      </c>
      <c r="I52" s="7">
        <v>2300000</v>
      </c>
      <c r="J52" s="7">
        <v>2300000</v>
      </c>
      <c r="K52" s="7">
        <v>2300000</v>
      </c>
      <c r="L52" s="7">
        <v>2300000</v>
      </c>
      <c r="M52" s="7">
        <v>2300000</v>
      </c>
      <c r="N52" s="7">
        <v>2300000</v>
      </c>
      <c r="O52" s="7">
        <v>2300000</v>
      </c>
      <c r="P52" s="7">
        <v>2300000</v>
      </c>
      <c r="Q52" s="7">
        <v>2300000</v>
      </c>
      <c r="R52" s="7">
        <v>2300000</v>
      </c>
      <c r="S52" s="46">
        <f t="shared" si="3"/>
        <v>27600000</v>
      </c>
      <c r="T52" s="140">
        <f t="shared" si="1"/>
        <v>2300000</v>
      </c>
      <c r="U52" s="205">
        <f>SUM(S52:T53)</f>
        <v>44200000</v>
      </c>
    </row>
    <row r="53" spans="1:22" s="8" customFormat="1" ht="21.95" customHeight="1" thickBot="1" x14ac:dyDescent="0.25">
      <c r="A53" s="157"/>
      <c r="B53" s="161"/>
      <c r="C53" s="161"/>
      <c r="D53" s="163"/>
      <c r="E53" s="31">
        <v>113</v>
      </c>
      <c r="F53" s="32" t="s">
        <v>19</v>
      </c>
      <c r="G53" s="4">
        <v>1100000</v>
      </c>
      <c r="H53" s="4">
        <v>1100000</v>
      </c>
      <c r="I53" s="4">
        <v>1100000</v>
      </c>
      <c r="J53" s="4">
        <v>1100000</v>
      </c>
      <c r="K53" s="4">
        <v>1100000</v>
      </c>
      <c r="L53" s="4">
        <v>1100000</v>
      </c>
      <c r="M53" s="4">
        <v>1100000</v>
      </c>
      <c r="N53" s="4">
        <v>1100000</v>
      </c>
      <c r="O53" s="4">
        <v>1100000</v>
      </c>
      <c r="P53" s="4">
        <v>1100000</v>
      </c>
      <c r="Q53" s="4">
        <v>1100000</v>
      </c>
      <c r="R53" s="4">
        <v>1100000</v>
      </c>
      <c r="S53" s="52">
        <f t="shared" si="3"/>
        <v>13200000</v>
      </c>
      <c r="T53" s="110">
        <f t="shared" si="1"/>
        <v>1100000</v>
      </c>
      <c r="U53" s="206"/>
    </row>
    <row r="54" spans="1:22" s="15" customFormat="1" ht="21.95" customHeight="1" x14ac:dyDescent="0.2">
      <c r="A54" s="156">
        <v>24</v>
      </c>
      <c r="B54" s="160">
        <f t="shared" si="2"/>
        <v>1000</v>
      </c>
      <c r="C54" s="160">
        <v>2460313</v>
      </c>
      <c r="D54" s="162" t="s">
        <v>74</v>
      </c>
      <c r="E54" s="29">
        <v>112</v>
      </c>
      <c r="F54" s="30" t="s">
        <v>58</v>
      </c>
      <c r="G54" s="7">
        <v>2300000</v>
      </c>
      <c r="H54" s="7">
        <v>2300000</v>
      </c>
      <c r="I54" s="7">
        <v>2300000</v>
      </c>
      <c r="J54" s="7">
        <v>2300000</v>
      </c>
      <c r="K54" s="7">
        <v>2300000</v>
      </c>
      <c r="L54" s="7">
        <v>2300000</v>
      </c>
      <c r="M54" s="7">
        <v>2300000</v>
      </c>
      <c r="N54" s="7">
        <v>2300000</v>
      </c>
      <c r="O54" s="7">
        <v>2300000</v>
      </c>
      <c r="P54" s="7">
        <v>2300000</v>
      </c>
      <c r="Q54" s="7">
        <v>2300000</v>
      </c>
      <c r="R54" s="7">
        <v>2300000</v>
      </c>
      <c r="S54" s="46">
        <f t="shared" si="3"/>
        <v>27600000</v>
      </c>
      <c r="T54" s="140">
        <f t="shared" si="1"/>
        <v>2300000</v>
      </c>
      <c r="U54" s="205">
        <f>SUM(S54:T55)</f>
        <v>44200000</v>
      </c>
    </row>
    <row r="55" spans="1:22" s="8" customFormat="1" ht="21.95" customHeight="1" thickBot="1" x14ac:dyDescent="0.25">
      <c r="A55" s="157"/>
      <c r="B55" s="161"/>
      <c r="C55" s="161"/>
      <c r="D55" s="163"/>
      <c r="E55" s="31">
        <v>113</v>
      </c>
      <c r="F55" s="32" t="s">
        <v>19</v>
      </c>
      <c r="G55" s="4">
        <v>1100000</v>
      </c>
      <c r="H55" s="4">
        <v>1100000</v>
      </c>
      <c r="I55" s="4">
        <v>1100000</v>
      </c>
      <c r="J55" s="4">
        <v>1100000</v>
      </c>
      <c r="K55" s="4">
        <v>1100000</v>
      </c>
      <c r="L55" s="4">
        <v>1100000</v>
      </c>
      <c r="M55" s="4">
        <v>1100000</v>
      </c>
      <c r="N55" s="4">
        <v>1100000</v>
      </c>
      <c r="O55" s="4">
        <v>1100000</v>
      </c>
      <c r="P55" s="4">
        <v>1100000</v>
      </c>
      <c r="Q55" s="4">
        <v>1100000</v>
      </c>
      <c r="R55" s="4">
        <v>1100000</v>
      </c>
      <c r="S55" s="52">
        <f t="shared" si="3"/>
        <v>13200000</v>
      </c>
      <c r="T55" s="110">
        <f t="shared" si="1"/>
        <v>1100000</v>
      </c>
      <c r="U55" s="206"/>
    </row>
    <row r="56" spans="1:22" s="15" customFormat="1" ht="21.95" customHeight="1" x14ac:dyDescent="0.2">
      <c r="A56" s="156">
        <v>25</v>
      </c>
      <c r="B56" s="158">
        <f t="shared" si="2"/>
        <v>1000</v>
      </c>
      <c r="C56" s="160">
        <v>4228922</v>
      </c>
      <c r="D56" s="162" t="s">
        <v>35</v>
      </c>
      <c r="E56" s="29">
        <v>141</v>
      </c>
      <c r="F56" s="30" t="s">
        <v>86</v>
      </c>
      <c r="G56" s="7">
        <v>2150000</v>
      </c>
      <c r="H56" s="7">
        <v>2150000</v>
      </c>
      <c r="I56" s="7">
        <v>2150000</v>
      </c>
      <c r="J56" s="7">
        <v>2150000</v>
      </c>
      <c r="K56" s="7">
        <v>2150000</v>
      </c>
      <c r="L56" s="7">
        <v>2150000</v>
      </c>
      <c r="M56" s="7">
        <v>2150000</v>
      </c>
      <c r="N56" s="7">
        <v>2150000</v>
      </c>
      <c r="O56" s="7">
        <v>2150000</v>
      </c>
      <c r="P56" s="7">
        <v>2150000</v>
      </c>
      <c r="Q56" s="7">
        <v>2150000</v>
      </c>
      <c r="R56" s="7">
        <v>2150000</v>
      </c>
      <c r="S56" s="46">
        <f t="shared" si="3"/>
        <v>25800000</v>
      </c>
      <c r="T56" s="140">
        <f t="shared" si="1"/>
        <v>2150000</v>
      </c>
      <c r="U56" s="205">
        <f>SUM(S56:T57)</f>
        <v>37050000</v>
      </c>
    </row>
    <row r="57" spans="1:22" s="8" customFormat="1" ht="21.95" customHeight="1" thickBot="1" x14ac:dyDescent="0.25">
      <c r="A57" s="157"/>
      <c r="B57" s="159"/>
      <c r="C57" s="161"/>
      <c r="D57" s="163"/>
      <c r="E57" s="31">
        <v>133</v>
      </c>
      <c r="F57" s="32" t="s">
        <v>20</v>
      </c>
      <c r="G57" s="4">
        <v>700000</v>
      </c>
      <c r="H57" s="4">
        <v>700000</v>
      </c>
      <c r="I57" s="4">
        <v>700000</v>
      </c>
      <c r="J57" s="4">
        <v>700000</v>
      </c>
      <c r="K57" s="4">
        <v>700000</v>
      </c>
      <c r="L57" s="4">
        <v>700000</v>
      </c>
      <c r="M57" s="4">
        <v>700000</v>
      </c>
      <c r="N57" s="4">
        <v>700000</v>
      </c>
      <c r="O57" s="4">
        <v>700000</v>
      </c>
      <c r="P57" s="4">
        <v>700000</v>
      </c>
      <c r="Q57" s="4">
        <v>700000</v>
      </c>
      <c r="R57" s="4">
        <v>700000</v>
      </c>
      <c r="S57" s="52">
        <f t="shared" si="3"/>
        <v>8400000</v>
      </c>
      <c r="T57" s="110">
        <f t="shared" si="1"/>
        <v>700000</v>
      </c>
      <c r="U57" s="206"/>
    </row>
    <row r="58" spans="1:22" s="15" customFormat="1" ht="21.95" customHeight="1" x14ac:dyDescent="0.2">
      <c r="A58" s="156">
        <v>26</v>
      </c>
      <c r="B58" s="158">
        <f t="shared" ref="B58:B92" si="4">$B$23</f>
        <v>1000</v>
      </c>
      <c r="C58" s="160">
        <v>3243056</v>
      </c>
      <c r="D58" s="162" t="s">
        <v>36</v>
      </c>
      <c r="E58" s="29">
        <v>144</v>
      </c>
      <c r="F58" s="30" t="s">
        <v>23</v>
      </c>
      <c r="G58" s="7">
        <v>2200000</v>
      </c>
      <c r="H58" s="7">
        <v>2200000</v>
      </c>
      <c r="I58" s="7">
        <v>2200000</v>
      </c>
      <c r="J58" s="7">
        <v>2200000</v>
      </c>
      <c r="K58" s="7">
        <v>2200000</v>
      </c>
      <c r="L58" s="7">
        <v>2200000</v>
      </c>
      <c r="M58" s="7">
        <v>2200000</v>
      </c>
      <c r="N58" s="7">
        <v>2200000</v>
      </c>
      <c r="O58" s="7">
        <v>2200000</v>
      </c>
      <c r="P58" s="7">
        <v>2200000</v>
      </c>
      <c r="Q58" s="7">
        <v>2200000</v>
      </c>
      <c r="R58" s="7">
        <v>2200000</v>
      </c>
      <c r="S58" s="46">
        <f t="shared" si="3"/>
        <v>26400000</v>
      </c>
      <c r="T58" s="140">
        <f t="shared" si="1"/>
        <v>2200000</v>
      </c>
      <c r="U58" s="207">
        <f>S58+T58+S59+T59</f>
        <v>38350000</v>
      </c>
    </row>
    <row r="59" spans="1:22" s="3" customFormat="1" ht="21.95" customHeight="1" thickBot="1" x14ac:dyDescent="0.25">
      <c r="A59" s="157"/>
      <c r="B59" s="159"/>
      <c r="C59" s="161"/>
      <c r="D59" s="163"/>
      <c r="E59" s="44">
        <v>133</v>
      </c>
      <c r="F59" s="45" t="s">
        <v>20</v>
      </c>
      <c r="G59" s="24">
        <v>750000</v>
      </c>
      <c r="H59" s="24">
        <v>750000</v>
      </c>
      <c r="I59" s="24">
        <v>750000</v>
      </c>
      <c r="J59" s="24">
        <v>750000</v>
      </c>
      <c r="K59" s="24">
        <v>750000</v>
      </c>
      <c r="L59" s="24">
        <v>750000</v>
      </c>
      <c r="M59" s="24">
        <v>750000</v>
      </c>
      <c r="N59" s="24">
        <v>750000</v>
      </c>
      <c r="O59" s="24">
        <v>750000</v>
      </c>
      <c r="P59" s="24">
        <v>750000</v>
      </c>
      <c r="Q59" s="24">
        <v>750000</v>
      </c>
      <c r="R59" s="24">
        <v>750000</v>
      </c>
      <c r="S59" s="51">
        <f t="shared" si="3"/>
        <v>9000000</v>
      </c>
      <c r="T59" s="110">
        <f t="shared" si="1"/>
        <v>750000</v>
      </c>
      <c r="U59" s="210"/>
    </row>
    <row r="60" spans="1:22" s="120" customFormat="1" ht="21.95" customHeight="1" x14ac:dyDescent="0.2">
      <c r="A60" s="156">
        <v>27</v>
      </c>
      <c r="B60" s="158">
        <f t="shared" si="4"/>
        <v>1000</v>
      </c>
      <c r="C60" s="181">
        <v>4546537</v>
      </c>
      <c r="D60" s="162" t="s">
        <v>37</v>
      </c>
      <c r="E60" s="29">
        <v>141</v>
      </c>
      <c r="F60" s="30" t="s">
        <v>86</v>
      </c>
      <c r="G60" s="122">
        <v>2500000</v>
      </c>
      <c r="H60" s="122">
        <v>2500000</v>
      </c>
      <c r="I60" s="122">
        <v>2500000</v>
      </c>
      <c r="J60" s="122">
        <v>2500000</v>
      </c>
      <c r="K60" s="122">
        <v>2500000</v>
      </c>
      <c r="L60" s="122">
        <v>2500000</v>
      </c>
      <c r="M60" s="122">
        <v>2500000</v>
      </c>
      <c r="N60" s="122">
        <v>2500000</v>
      </c>
      <c r="O60" s="122">
        <v>2500000</v>
      </c>
      <c r="P60" s="122">
        <v>2500000</v>
      </c>
      <c r="Q60" s="122">
        <v>2500000</v>
      </c>
      <c r="R60" s="122">
        <v>2500000</v>
      </c>
      <c r="S60" s="46">
        <f t="shared" si="3"/>
        <v>30000000</v>
      </c>
      <c r="T60" s="111">
        <f t="shared" si="1"/>
        <v>2500000</v>
      </c>
      <c r="U60" s="207">
        <f>SUM(S60:T61)</f>
        <v>42900000</v>
      </c>
    </row>
    <row r="61" spans="1:22" s="8" customFormat="1" ht="21.95" customHeight="1" thickBot="1" x14ac:dyDescent="0.25">
      <c r="A61" s="157"/>
      <c r="B61" s="159"/>
      <c r="C61" s="182"/>
      <c r="D61" s="163"/>
      <c r="E61" s="118">
        <v>133</v>
      </c>
      <c r="F61" s="119" t="s">
        <v>20</v>
      </c>
      <c r="G61" s="78">
        <v>800000</v>
      </c>
      <c r="H61" s="78">
        <v>800000</v>
      </c>
      <c r="I61" s="78">
        <v>800000</v>
      </c>
      <c r="J61" s="78">
        <v>800000</v>
      </c>
      <c r="K61" s="78">
        <v>800000</v>
      </c>
      <c r="L61" s="78">
        <v>800000</v>
      </c>
      <c r="M61" s="78">
        <v>800000</v>
      </c>
      <c r="N61" s="78">
        <v>800000</v>
      </c>
      <c r="O61" s="78">
        <v>800000</v>
      </c>
      <c r="P61" s="78">
        <v>800000</v>
      </c>
      <c r="Q61" s="78">
        <v>800000</v>
      </c>
      <c r="R61" s="78">
        <v>800000</v>
      </c>
      <c r="S61" s="60">
        <f t="shared" si="3"/>
        <v>9600000</v>
      </c>
      <c r="T61" s="121">
        <f t="shared" si="1"/>
        <v>800000</v>
      </c>
      <c r="U61" s="208"/>
    </row>
    <row r="62" spans="1:22" s="15" customFormat="1" ht="21.95" customHeight="1" thickBot="1" x14ac:dyDescent="0.25">
      <c r="A62" s="22">
        <v>28</v>
      </c>
      <c r="B62" s="27">
        <f t="shared" si="4"/>
        <v>1000</v>
      </c>
      <c r="C62" s="27">
        <v>2460325</v>
      </c>
      <c r="D62" s="92" t="s">
        <v>38</v>
      </c>
      <c r="E62" s="38">
        <v>144</v>
      </c>
      <c r="F62" s="39" t="s">
        <v>23</v>
      </c>
      <c r="G62" s="141">
        <v>2600000</v>
      </c>
      <c r="H62" s="141">
        <v>2600000</v>
      </c>
      <c r="I62" s="141">
        <v>2600000</v>
      </c>
      <c r="J62" s="141">
        <v>2600000</v>
      </c>
      <c r="K62" s="141">
        <v>2600000</v>
      </c>
      <c r="L62" s="49">
        <v>2600000</v>
      </c>
      <c r="M62" s="56">
        <v>2600000</v>
      </c>
      <c r="N62" s="56">
        <v>2600000</v>
      </c>
      <c r="O62" s="56">
        <v>2600000</v>
      </c>
      <c r="P62" s="56">
        <v>2600000</v>
      </c>
      <c r="Q62" s="56">
        <v>2600000</v>
      </c>
      <c r="R62" s="56">
        <v>2600000</v>
      </c>
      <c r="S62" s="49">
        <f t="shared" si="3"/>
        <v>31200000</v>
      </c>
      <c r="T62" s="106">
        <f t="shared" si="1"/>
        <v>2600000</v>
      </c>
      <c r="U62" s="108">
        <f>SUM(S62:T62)</f>
        <v>33800000</v>
      </c>
    </row>
    <row r="63" spans="1:22" s="132" customFormat="1" ht="21.95" customHeight="1" x14ac:dyDescent="0.2">
      <c r="A63" s="156">
        <v>29</v>
      </c>
      <c r="B63" s="158">
        <f t="shared" si="4"/>
        <v>1000</v>
      </c>
      <c r="C63" s="160">
        <v>3343812</v>
      </c>
      <c r="D63" s="162" t="s">
        <v>39</v>
      </c>
      <c r="E63" s="29">
        <v>144</v>
      </c>
      <c r="F63" s="30" t="s">
        <v>23</v>
      </c>
      <c r="G63" s="7">
        <v>2400000</v>
      </c>
      <c r="H63" s="7">
        <v>2400000</v>
      </c>
      <c r="I63" s="7">
        <v>2400000</v>
      </c>
      <c r="J63" s="7">
        <v>2400000</v>
      </c>
      <c r="K63" s="7">
        <v>2400000</v>
      </c>
      <c r="L63" s="46">
        <v>2400000</v>
      </c>
      <c r="M63" s="53">
        <v>2400000</v>
      </c>
      <c r="N63" s="53">
        <v>2400000</v>
      </c>
      <c r="O63" s="53">
        <v>2400000</v>
      </c>
      <c r="P63" s="53">
        <v>2400000</v>
      </c>
      <c r="Q63" s="53">
        <v>2400000</v>
      </c>
      <c r="R63" s="53">
        <v>2400000</v>
      </c>
      <c r="S63" s="46">
        <f t="shared" si="3"/>
        <v>28800000</v>
      </c>
      <c r="T63" s="111">
        <f t="shared" si="1"/>
        <v>2400000</v>
      </c>
      <c r="U63" s="205">
        <f>SUM(S63:T64)</f>
        <v>35100000</v>
      </c>
      <c r="V63" s="142"/>
    </row>
    <row r="64" spans="1:22" s="102" customFormat="1" ht="21.95" customHeight="1" thickBot="1" x14ac:dyDescent="0.25">
      <c r="A64" s="157"/>
      <c r="B64" s="159"/>
      <c r="C64" s="161"/>
      <c r="D64" s="163"/>
      <c r="E64" s="31">
        <v>133</v>
      </c>
      <c r="F64" s="32" t="s">
        <v>20</v>
      </c>
      <c r="G64" s="4">
        <v>300000</v>
      </c>
      <c r="H64" s="4">
        <v>300000</v>
      </c>
      <c r="I64" s="4">
        <v>300000</v>
      </c>
      <c r="J64" s="4">
        <v>300000</v>
      </c>
      <c r="K64" s="4">
        <v>300000</v>
      </c>
      <c r="L64" s="47">
        <v>300000</v>
      </c>
      <c r="M64" s="54">
        <v>300000</v>
      </c>
      <c r="N64" s="54">
        <v>300000</v>
      </c>
      <c r="O64" s="54">
        <v>300000</v>
      </c>
      <c r="P64" s="54">
        <v>300000</v>
      </c>
      <c r="Q64" s="54">
        <v>300000</v>
      </c>
      <c r="R64" s="54">
        <v>300000</v>
      </c>
      <c r="S64" s="47">
        <f t="shared" si="3"/>
        <v>3600000</v>
      </c>
      <c r="T64" s="107">
        <f t="shared" si="1"/>
        <v>300000</v>
      </c>
      <c r="U64" s="206"/>
      <c r="V64" s="143"/>
    </row>
    <row r="65" spans="1:21" s="3" customFormat="1" ht="21.95" customHeight="1" thickBot="1" x14ac:dyDescent="0.25">
      <c r="A65" s="134">
        <v>30</v>
      </c>
      <c r="B65" s="9">
        <f t="shared" si="4"/>
        <v>1000</v>
      </c>
      <c r="C65" s="10">
        <v>3850579</v>
      </c>
      <c r="D65" s="97" t="s">
        <v>40</v>
      </c>
      <c r="E65" s="42">
        <v>144</v>
      </c>
      <c r="F65" s="43" t="s">
        <v>23</v>
      </c>
      <c r="G65" s="25">
        <v>2400000</v>
      </c>
      <c r="H65" s="25">
        <v>2400000</v>
      </c>
      <c r="I65" s="25">
        <v>2400000</v>
      </c>
      <c r="J65" s="25">
        <v>2400000</v>
      </c>
      <c r="K65" s="25">
        <v>2400000</v>
      </c>
      <c r="L65" s="51">
        <v>2400000</v>
      </c>
      <c r="M65" s="28">
        <v>2400000</v>
      </c>
      <c r="N65" s="28">
        <v>2400000</v>
      </c>
      <c r="O65" s="28">
        <v>2400000</v>
      </c>
      <c r="P65" s="28">
        <v>2400000</v>
      </c>
      <c r="Q65" s="28">
        <v>2400000</v>
      </c>
      <c r="R65" s="28">
        <v>2400000</v>
      </c>
      <c r="S65" s="51">
        <f t="shared" si="3"/>
        <v>28800000</v>
      </c>
      <c r="T65" s="110">
        <f t="shared" si="1"/>
        <v>2400000</v>
      </c>
      <c r="U65" s="115">
        <f>SUM(S65:T65)</f>
        <v>31200000</v>
      </c>
    </row>
    <row r="66" spans="1:21" s="120" customFormat="1" ht="21.95" customHeight="1" x14ac:dyDescent="0.2">
      <c r="A66" s="156">
        <v>31</v>
      </c>
      <c r="B66" s="158">
        <f t="shared" si="4"/>
        <v>1000</v>
      </c>
      <c r="C66" s="160">
        <v>1366913</v>
      </c>
      <c r="D66" s="162" t="s">
        <v>77</v>
      </c>
      <c r="E66" s="29">
        <v>144</v>
      </c>
      <c r="F66" s="30" t="s">
        <v>23</v>
      </c>
      <c r="G66" s="7">
        <v>2400000</v>
      </c>
      <c r="H66" s="7">
        <v>2400000</v>
      </c>
      <c r="I66" s="7">
        <v>2400000</v>
      </c>
      <c r="J66" s="7">
        <v>2400000</v>
      </c>
      <c r="K66" s="7">
        <v>2400000</v>
      </c>
      <c r="L66" s="46">
        <v>2400000</v>
      </c>
      <c r="M66" s="53">
        <v>2400000</v>
      </c>
      <c r="N66" s="53">
        <v>2400000</v>
      </c>
      <c r="O66" s="53">
        <v>2400000</v>
      </c>
      <c r="P66" s="53">
        <v>2400000</v>
      </c>
      <c r="Q66" s="53">
        <v>2400000</v>
      </c>
      <c r="R66" s="53">
        <v>2400000</v>
      </c>
      <c r="S66" s="46">
        <f t="shared" si="3"/>
        <v>28800000</v>
      </c>
      <c r="T66" s="111">
        <f t="shared" si="1"/>
        <v>2400000</v>
      </c>
      <c r="U66" s="207">
        <f>SUM(S66:T67)</f>
        <v>37100000</v>
      </c>
    </row>
    <row r="67" spans="1:21" s="8" customFormat="1" ht="21.95" customHeight="1" thickBot="1" x14ac:dyDescent="0.25">
      <c r="A67" s="157"/>
      <c r="B67" s="159"/>
      <c r="C67" s="161"/>
      <c r="D67" s="163"/>
      <c r="E67" s="118">
        <v>133</v>
      </c>
      <c r="F67" s="119" t="s">
        <v>20</v>
      </c>
      <c r="G67" s="78">
        <v>400000</v>
      </c>
      <c r="H67" s="78">
        <v>400000</v>
      </c>
      <c r="I67" s="78">
        <v>400000</v>
      </c>
      <c r="J67" s="78">
        <v>400000</v>
      </c>
      <c r="K67" s="78">
        <v>400000</v>
      </c>
      <c r="L67" s="60">
        <v>400000</v>
      </c>
      <c r="M67" s="61">
        <v>400000</v>
      </c>
      <c r="N67" s="61">
        <v>400000</v>
      </c>
      <c r="O67" s="61">
        <v>1100000</v>
      </c>
      <c r="P67" s="61">
        <v>400000</v>
      </c>
      <c r="Q67" s="61">
        <v>400000</v>
      </c>
      <c r="R67" s="61">
        <v>400000</v>
      </c>
      <c r="S67" s="60">
        <f t="shared" si="3"/>
        <v>5500000</v>
      </c>
      <c r="T67" s="121">
        <v>400000</v>
      </c>
      <c r="U67" s="208"/>
    </row>
    <row r="68" spans="1:21" s="3" customFormat="1" ht="21.95" customHeight="1" thickBot="1" x14ac:dyDescent="0.25">
      <c r="A68" s="123">
        <v>32</v>
      </c>
      <c r="B68" s="124">
        <f t="shared" si="4"/>
        <v>1000</v>
      </c>
      <c r="C68" s="125">
        <v>5299894</v>
      </c>
      <c r="D68" s="126" t="s">
        <v>41</v>
      </c>
      <c r="E68" s="40">
        <v>144</v>
      </c>
      <c r="F68" s="41" t="s">
        <v>23</v>
      </c>
      <c r="G68" s="5">
        <v>2400000</v>
      </c>
      <c r="H68" s="5">
        <v>2400000</v>
      </c>
      <c r="I68" s="5">
        <v>2400000</v>
      </c>
      <c r="J68" s="5">
        <v>2400000</v>
      </c>
      <c r="K68" s="5">
        <v>2400000</v>
      </c>
      <c r="L68" s="90">
        <v>2400000</v>
      </c>
      <c r="M68" s="91">
        <v>2400000</v>
      </c>
      <c r="N68" s="91">
        <v>2400000</v>
      </c>
      <c r="O68" s="91">
        <v>2400000</v>
      </c>
      <c r="P68" s="91">
        <v>2400000</v>
      </c>
      <c r="Q68" s="91">
        <v>2400000</v>
      </c>
      <c r="R68" s="91">
        <v>2400000</v>
      </c>
      <c r="S68" s="52">
        <f t="shared" si="3"/>
        <v>28800000</v>
      </c>
      <c r="T68" s="110">
        <f t="shared" si="1"/>
        <v>2400000</v>
      </c>
      <c r="U68" s="109">
        <f>S68+T68</f>
        <v>31200000</v>
      </c>
    </row>
    <row r="69" spans="1:21" s="15" customFormat="1" ht="21.75" customHeight="1" thickBot="1" x14ac:dyDescent="0.25">
      <c r="A69" s="22">
        <v>33</v>
      </c>
      <c r="B69" s="26">
        <f t="shared" si="4"/>
        <v>1000</v>
      </c>
      <c r="C69" s="27">
        <v>842614</v>
      </c>
      <c r="D69" s="92" t="s">
        <v>42</v>
      </c>
      <c r="E69" s="38">
        <v>144</v>
      </c>
      <c r="F69" s="39" t="s">
        <v>23</v>
      </c>
      <c r="G69" s="23">
        <v>2300000</v>
      </c>
      <c r="H69" s="23">
        <v>2300000</v>
      </c>
      <c r="I69" s="23">
        <v>2300000</v>
      </c>
      <c r="J69" s="23">
        <v>2300000</v>
      </c>
      <c r="K69" s="23">
        <v>2300000</v>
      </c>
      <c r="L69" s="51">
        <v>2300000</v>
      </c>
      <c r="M69" s="28">
        <v>2300000</v>
      </c>
      <c r="N69" s="28">
        <v>2300000</v>
      </c>
      <c r="O69" s="28">
        <v>2300000</v>
      </c>
      <c r="P69" s="28">
        <v>2300000</v>
      </c>
      <c r="Q69" s="28">
        <v>2300000</v>
      </c>
      <c r="R69" s="28">
        <v>2300000</v>
      </c>
      <c r="S69" s="49">
        <f t="shared" si="3"/>
        <v>27600000</v>
      </c>
      <c r="T69" s="106">
        <f t="shared" si="1"/>
        <v>2300000</v>
      </c>
      <c r="U69" s="108">
        <f>SUM(S69:T69)</f>
        <v>29900000</v>
      </c>
    </row>
    <row r="70" spans="1:21" s="79" customFormat="1" ht="21.95" customHeight="1" thickBot="1" x14ac:dyDescent="0.25">
      <c r="A70" s="16">
        <v>34</v>
      </c>
      <c r="B70" s="21">
        <f t="shared" si="4"/>
        <v>1000</v>
      </c>
      <c r="C70" s="17">
        <v>5615473</v>
      </c>
      <c r="D70" s="96" t="s">
        <v>43</v>
      </c>
      <c r="E70" s="33">
        <v>144</v>
      </c>
      <c r="F70" s="34" t="s">
        <v>23</v>
      </c>
      <c r="G70" s="105">
        <v>2605000</v>
      </c>
      <c r="H70" s="105">
        <v>2605000</v>
      </c>
      <c r="I70" s="105">
        <v>2560000</v>
      </c>
      <c r="J70" s="105">
        <v>2650000</v>
      </c>
      <c r="K70" s="105">
        <v>2590000</v>
      </c>
      <c r="L70" s="144">
        <v>2500000</v>
      </c>
      <c r="M70" s="145">
        <v>2620000</v>
      </c>
      <c r="N70" s="145">
        <v>2700000</v>
      </c>
      <c r="O70" s="145">
        <v>2500000</v>
      </c>
      <c r="P70" s="144">
        <v>2500000</v>
      </c>
      <c r="Q70" s="144">
        <v>2650000</v>
      </c>
      <c r="R70" s="144">
        <v>2500000</v>
      </c>
      <c r="S70" s="48">
        <f t="shared" si="3"/>
        <v>30980000</v>
      </c>
      <c r="T70" s="127">
        <v>2552083</v>
      </c>
      <c r="U70" s="19">
        <f>SUM(S70:T70)</f>
        <v>33532083</v>
      </c>
    </row>
    <row r="71" spans="1:21" s="8" customFormat="1" ht="21.95" customHeight="1" thickBot="1" x14ac:dyDescent="0.25">
      <c r="A71" s="76">
        <v>35</v>
      </c>
      <c r="B71" s="75">
        <f t="shared" si="4"/>
        <v>1000</v>
      </c>
      <c r="C71" s="94">
        <v>1139835</v>
      </c>
      <c r="D71" s="93" t="s">
        <v>44</v>
      </c>
      <c r="E71" s="118">
        <v>144</v>
      </c>
      <c r="F71" s="119" t="s">
        <v>23</v>
      </c>
      <c r="G71" s="78">
        <v>3100000</v>
      </c>
      <c r="H71" s="78">
        <v>3100000</v>
      </c>
      <c r="I71" s="78">
        <v>3100000</v>
      </c>
      <c r="J71" s="78">
        <v>3190000</v>
      </c>
      <c r="K71" s="78">
        <v>3160000</v>
      </c>
      <c r="L71" s="146">
        <v>3100000</v>
      </c>
      <c r="M71" s="147">
        <v>3100000</v>
      </c>
      <c r="N71" s="147">
        <v>3100000</v>
      </c>
      <c r="O71" s="147">
        <v>3280000</v>
      </c>
      <c r="P71" s="146">
        <v>3100000</v>
      </c>
      <c r="Q71" s="146">
        <v>3100000</v>
      </c>
      <c r="R71" s="146">
        <v>3100000</v>
      </c>
      <c r="S71" s="52">
        <f t="shared" si="3"/>
        <v>37530000</v>
      </c>
      <c r="T71" s="110">
        <v>3100000</v>
      </c>
      <c r="U71" s="109">
        <f>SUM(S71:T71)</f>
        <v>40630000</v>
      </c>
    </row>
    <row r="72" spans="1:21" s="15" customFormat="1" ht="21.75" customHeight="1" thickBot="1" x14ac:dyDescent="0.25">
      <c r="A72" s="72">
        <v>36</v>
      </c>
      <c r="B72" s="73">
        <f t="shared" si="4"/>
        <v>1000</v>
      </c>
      <c r="C72" s="74">
        <v>3573564</v>
      </c>
      <c r="D72" s="95" t="s">
        <v>45</v>
      </c>
      <c r="E72" s="29">
        <v>144</v>
      </c>
      <c r="F72" s="30" t="s">
        <v>23</v>
      </c>
      <c r="G72" s="85">
        <v>2900000</v>
      </c>
      <c r="H72" s="85">
        <v>2900000</v>
      </c>
      <c r="I72" s="85">
        <v>2900000</v>
      </c>
      <c r="J72" s="85">
        <v>2900000</v>
      </c>
      <c r="K72" s="85">
        <v>2900000</v>
      </c>
      <c r="L72" s="85">
        <v>2900000</v>
      </c>
      <c r="M72" s="85">
        <v>2900000</v>
      </c>
      <c r="N72" s="85">
        <v>2900000</v>
      </c>
      <c r="O72" s="85">
        <v>2900000</v>
      </c>
      <c r="P72" s="85">
        <v>2900000</v>
      </c>
      <c r="Q72" s="85">
        <v>2900000</v>
      </c>
      <c r="R72" s="85">
        <v>2900000</v>
      </c>
      <c r="S72" s="46">
        <f t="shared" si="3"/>
        <v>34800000</v>
      </c>
      <c r="T72" s="106">
        <f t="shared" si="1"/>
        <v>2900000</v>
      </c>
      <c r="U72" s="114">
        <f>SUM(S72:T72)</f>
        <v>37700000</v>
      </c>
    </row>
    <row r="73" spans="1:21" s="20" customFormat="1" ht="21.95" customHeight="1" thickBot="1" x14ac:dyDescent="0.25">
      <c r="A73" s="16">
        <v>37</v>
      </c>
      <c r="B73" s="21">
        <f t="shared" si="4"/>
        <v>1000</v>
      </c>
      <c r="C73" s="17">
        <v>1403662</v>
      </c>
      <c r="D73" s="96" t="s">
        <v>46</v>
      </c>
      <c r="E73" s="33">
        <v>144</v>
      </c>
      <c r="F73" s="34" t="s">
        <v>23</v>
      </c>
      <c r="G73" s="86">
        <v>1200000</v>
      </c>
      <c r="H73" s="86">
        <v>1200000</v>
      </c>
      <c r="I73" s="86">
        <v>1200000</v>
      </c>
      <c r="J73" s="86">
        <v>1200000</v>
      </c>
      <c r="K73" s="86">
        <v>1200000</v>
      </c>
      <c r="L73" s="86">
        <v>1200000</v>
      </c>
      <c r="M73" s="86">
        <v>1200000</v>
      </c>
      <c r="N73" s="86">
        <v>1200000</v>
      </c>
      <c r="O73" s="86">
        <v>1200000</v>
      </c>
      <c r="P73" s="86">
        <v>1200000</v>
      </c>
      <c r="Q73" s="86">
        <v>1200000</v>
      </c>
      <c r="R73" s="86">
        <v>1200000</v>
      </c>
      <c r="S73" s="46">
        <f t="shared" ref="S73:S104" si="5">SUM(G73:R73)</f>
        <v>14400000</v>
      </c>
      <c r="T73" s="106">
        <f t="shared" si="1"/>
        <v>1200000</v>
      </c>
      <c r="U73" s="109">
        <f>S73+T73</f>
        <v>15600000</v>
      </c>
    </row>
    <row r="74" spans="1:21" s="20" customFormat="1" ht="21.95" customHeight="1" thickBot="1" x14ac:dyDescent="0.25">
      <c r="A74" s="16">
        <v>38</v>
      </c>
      <c r="B74" s="21">
        <f t="shared" si="4"/>
        <v>1000</v>
      </c>
      <c r="C74" s="17">
        <v>3947997</v>
      </c>
      <c r="D74" s="96" t="s">
        <v>47</v>
      </c>
      <c r="E74" s="33">
        <v>144</v>
      </c>
      <c r="F74" s="34" t="s">
        <v>23</v>
      </c>
      <c r="G74" s="18">
        <v>2300000</v>
      </c>
      <c r="H74" s="18">
        <v>2300000</v>
      </c>
      <c r="I74" s="18">
        <v>2300000</v>
      </c>
      <c r="J74" s="18">
        <v>2300000</v>
      </c>
      <c r="K74" s="18">
        <v>2300000</v>
      </c>
      <c r="L74" s="18">
        <v>2300000</v>
      </c>
      <c r="M74" s="18">
        <v>2300000</v>
      </c>
      <c r="N74" s="18">
        <v>2300000</v>
      </c>
      <c r="O74" s="18">
        <v>2300000</v>
      </c>
      <c r="P74" s="18">
        <v>2300000</v>
      </c>
      <c r="Q74" s="18">
        <v>2300000</v>
      </c>
      <c r="R74" s="18">
        <v>2300000</v>
      </c>
      <c r="S74" s="46">
        <f t="shared" si="5"/>
        <v>27600000</v>
      </c>
      <c r="T74" s="106">
        <f t="shared" ref="T74:T130" si="6">S74/12</f>
        <v>2300000</v>
      </c>
      <c r="U74" s="114">
        <f>SUM(S74:T74)</f>
        <v>29900000</v>
      </c>
    </row>
    <row r="75" spans="1:21" s="20" customFormat="1" ht="19.5" customHeight="1" thickBot="1" x14ac:dyDescent="0.25">
      <c r="A75" s="16">
        <v>39</v>
      </c>
      <c r="B75" s="21">
        <f t="shared" si="4"/>
        <v>1000</v>
      </c>
      <c r="C75" s="17">
        <v>4705235</v>
      </c>
      <c r="D75" s="96" t="s">
        <v>48</v>
      </c>
      <c r="E75" s="33">
        <v>144</v>
      </c>
      <c r="F75" s="34" t="s">
        <v>23</v>
      </c>
      <c r="G75" s="78">
        <v>4465000</v>
      </c>
      <c r="H75" s="78">
        <v>4802500</v>
      </c>
      <c r="I75" s="78">
        <v>4270000</v>
      </c>
      <c r="J75" s="78">
        <v>4120000</v>
      </c>
      <c r="K75" s="78">
        <v>4045000</v>
      </c>
      <c r="L75" s="48">
        <v>3722500</v>
      </c>
      <c r="M75" s="55">
        <v>5102500</v>
      </c>
      <c r="N75" s="55">
        <v>4600000</v>
      </c>
      <c r="O75" s="55">
        <v>4030000</v>
      </c>
      <c r="P75" s="48">
        <v>3205000</v>
      </c>
      <c r="Q75" s="48">
        <v>4286500</v>
      </c>
      <c r="R75" s="48">
        <v>3415000</v>
      </c>
      <c r="S75" s="46">
        <f t="shared" si="5"/>
        <v>50064000</v>
      </c>
      <c r="T75" s="106">
        <v>4143333</v>
      </c>
      <c r="U75" s="114">
        <f>SUM(S75:T75)</f>
        <v>54207333</v>
      </c>
    </row>
    <row r="76" spans="1:21" s="15" customFormat="1" ht="21.95" customHeight="1" thickBot="1" x14ac:dyDescent="0.25">
      <c r="A76" s="156">
        <v>40</v>
      </c>
      <c r="B76" s="158">
        <f t="shared" si="4"/>
        <v>1000</v>
      </c>
      <c r="C76" s="160">
        <v>5263326</v>
      </c>
      <c r="D76" s="162" t="s">
        <v>79</v>
      </c>
      <c r="E76" s="29">
        <v>141</v>
      </c>
      <c r="F76" s="30" t="s">
        <v>86</v>
      </c>
      <c r="G76" s="7">
        <v>3000000</v>
      </c>
      <c r="H76" s="7">
        <v>3000000</v>
      </c>
      <c r="I76" s="7">
        <v>3000000</v>
      </c>
      <c r="J76" s="7">
        <v>3000000</v>
      </c>
      <c r="K76" s="7">
        <v>3000000</v>
      </c>
      <c r="L76" s="144">
        <v>3000000</v>
      </c>
      <c r="M76" s="145">
        <v>3000000</v>
      </c>
      <c r="N76" s="145">
        <v>3000000</v>
      </c>
      <c r="O76" s="145">
        <v>3000000</v>
      </c>
      <c r="P76" s="145">
        <v>3000000</v>
      </c>
      <c r="Q76" s="145">
        <v>3000000</v>
      </c>
      <c r="R76" s="145">
        <v>3000000</v>
      </c>
      <c r="S76" s="46">
        <f t="shared" si="5"/>
        <v>36000000</v>
      </c>
      <c r="T76" s="106">
        <f t="shared" si="6"/>
        <v>3000000</v>
      </c>
      <c r="U76" s="207">
        <f>SUM(S76:T77)</f>
        <v>53950000</v>
      </c>
    </row>
    <row r="77" spans="1:21" s="8" customFormat="1" ht="21.95" customHeight="1" thickBot="1" x14ac:dyDescent="0.25">
      <c r="A77" s="157"/>
      <c r="B77" s="159"/>
      <c r="C77" s="161"/>
      <c r="D77" s="163"/>
      <c r="E77" s="31">
        <v>133</v>
      </c>
      <c r="F77" s="32" t="s">
        <v>20</v>
      </c>
      <c r="G77" s="78">
        <v>1150000</v>
      </c>
      <c r="H77" s="78">
        <v>1150000</v>
      </c>
      <c r="I77" s="78">
        <v>1150000</v>
      </c>
      <c r="J77" s="78">
        <v>1150000</v>
      </c>
      <c r="K77" s="78">
        <v>1150000</v>
      </c>
      <c r="L77" s="46">
        <v>1150000</v>
      </c>
      <c r="M77" s="53">
        <v>1150000</v>
      </c>
      <c r="N77" s="53">
        <v>1150000</v>
      </c>
      <c r="O77" s="53">
        <v>1150000</v>
      </c>
      <c r="P77" s="53">
        <v>1150000</v>
      </c>
      <c r="Q77" s="53">
        <v>1150000</v>
      </c>
      <c r="R77" s="53">
        <v>1150000</v>
      </c>
      <c r="S77" s="46">
        <f t="shared" si="5"/>
        <v>13800000</v>
      </c>
      <c r="T77" s="106">
        <f t="shared" si="6"/>
        <v>1150000</v>
      </c>
      <c r="U77" s="209"/>
    </row>
    <row r="78" spans="1:21" s="15" customFormat="1" ht="23.25" customHeight="1" thickBot="1" x14ac:dyDescent="0.25">
      <c r="A78" s="22">
        <v>41</v>
      </c>
      <c r="B78" s="26">
        <f t="shared" si="4"/>
        <v>1000</v>
      </c>
      <c r="C78" s="27">
        <v>4646941</v>
      </c>
      <c r="D78" s="92" t="s">
        <v>78</v>
      </c>
      <c r="E78" s="38">
        <v>144</v>
      </c>
      <c r="F78" s="39" t="s">
        <v>23</v>
      </c>
      <c r="G78" s="84">
        <v>4090000</v>
      </c>
      <c r="H78" s="84">
        <v>3625000</v>
      </c>
      <c r="I78" s="84">
        <v>4120000</v>
      </c>
      <c r="J78" s="84">
        <v>3445000</v>
      </c>
      <c r="K78" s="84">
        <v>4090000</v>
      </c>
      <c r="L78" s="51">
        <v>3385000</v>
      </c>
      <c r="M78" s="28">
        <v>4720000</v>
      </c>
      <c r="N78" s="28">
        <v>5399000</v>
      </c>
      <c r="O78" s="28">
        <v>3235000</v>
      </c>
      <c r="P78" s="51">
        <v>3925000</v>
      </c>
      <c r="Q78" s="51">
        <v>3859000</v>
      </c>
      <c r="R78" s="51">
        <v>2455000</v>
      </c>
      <c r="S78" s="49">
        <f t="shared" si="5"/>
        <v>46348000</v>
      </c>
      <c r="T78" s="106">
        <v>3736250</v>
      </c>
      <c r="U78" s="115">
        <f>S78+T78</f>
        <v>50084250</v>
      </c>
    </row>
    <row r="79" spans="1:21" s="79" customFormat="1" ht="25.5" customHeight="1" thickBot="1" x14ac:dyDescent="0.25">
      <c r="A79" s="16">
        <v>42</v>
      </c>
      <c r="B79" s="21">
        <f t="shared" si="4"/>
        <v>1000</v>
      </c>
      <c r="C79" s="17">
        <v>5131906</v>
      </c>
      <c r="D79" s="96" t="s">
        <v>59</v>
      </c>
      <c r="E79" s="33">
        <v>144</v>
      </c>
      <c r="F79" s="34" t="s">
        <v>23</v>
      </c>
      <c r="G79" s="18">
        <v>3130000</v>
      </c>
      <c r="H79" s="18">
        <v>4015000</v>
      </c>
      <c r="I79" s="18">
        <v>3415000</v>
      </c>
      <c r="J79" s="18">
        <v>3595000</v>
      </c>
      <c r="K79" s="18">
        <v>4390000</v>
      </c>
      <c r="L79" s="48">
        <v>3100000</v>
      </c>
      <c r="M79" s="55">
        <v>4240000</v>
      </c>
      <c r="N79" s="55">
        <v>3460000</v>
      </c>
      <c r="O79" s="55">
        <v>2920000</v>
      </c>
      <c r="P79" s="48">
        <v>3655000</v>
      </c>
      <c r="Q79" s="48">
        <v>2914000</v>
      </c>
      <c r="R79" s="48">
        <v>3235000</v>
      </c>
      <c r="S79" s="48">
        <f t="shared" si="5"/>
        <v>42069000</v>
      </c>
      <c r="T79" s="127">
        <v>3483750</v>
      </c>
      <c r="U79" s="19">
        <f t="shared" ref="U79:U81" si="7">S79+T79</f>
        <v>45552750</v>
      </c>
    </row>
    <row r="80" spans="1:21" s="79" customFormat="1" ht="25.5" customHeight="1" thickBot="1" x14ac:dyDescent="0.25">
      <c r="A80" s="16">
        <v>43</v>
      </c>
      <c r="B80" s="21">
        <f t="shared" si="4"/>
        <v>1000</v>
      </c>
      <c r="C80" s="17">
        <v>4073917</v>
      </c>
      <c r="D80" s="96" t="s">
        <v>49</v>
      </c>
      <c r="E80" s="33">
        <v>144</v>
      </c>
      <c r="F80" s="34" t="s">
        <v>23</v>
      </c>
      <c r="G80" s="105">
        <v>4037500</v>
      </c>
      <c r="H80" s="105">
        <v>5132500</v>
      </c>
      <c r="I80" s="105">
        <v>4787500</v>
      </c>
      <c r="J80" s="105">
        <v>3677500</v>
      </c>
      <c r="K80" s="105">
        <v>4472500</v>
      </c>
      <c r="L80" s="48">
        <v>3347500</v>
      </c>
      <c r="M80" s="55">
        <v>4952500</v>
      </c>
      <c r="N80" s="55">
        <v>3812500</v>
      </c>
      <c r="O80" s="55">
        <v>3775000</v>
      </c>
      <c r="P80" s="48">
        <v>3782500</v>
      </c>
      <c r="Q80" s="48">
        <v>4279000</v>
      </c>
      <c r="R80" s="48">
        <v>3160000</v>
      </c>
      <c r="S80" s="48">
        <f t="shared" si="5"/>
        <v>49216500</v>
      </c>
      <c r="T80" s="127">
        <v>4098125</v>
      </c>
      <c r="U80" s="19">
        <f t="shared" si="7"/>
        <v>53314625</v>
      </c>
    </row>
    <row r="81" spans="1:21" s="20" customFormat="1" ht="21.95" customHeight="1" thickBot="1" x14ac:dyDescent="0.25">
      <c r="A81" s="16">
        <v>44</v>
      </c>
      <c r="B81" s="21">
        <f t="shared" si="4"/>
        <v>1000</v>
      </c>
      <c r="C81" s="17">
        <v>950093</v>
      </c>
      <c r="D81" s="96" t="s">
        <v>50</v>
      </c>
      <c r="E81" s="33">
        <v>144</v>
      </c>
      <c r="F81" s="34" t="s">
        <v>23</v>
      </c>
      <c r="G81" s="18">
        <v>2900000</v>
      </c>
      <c r="H81" s="18">
        <v>2900000</v>
      </c>
      <c r="I81" s="18">
        <v>2900000</v>
      </c>
      <c r="J81" s="18">
        <v>2900000</v>
      </c>
      <c r="K81" s="18">
        <v>2960000</v>
      </c>
      <c r="L81" s="144">
        <v>3960000</v>
      </c>
      <c r="M81" s="145">
        <v>2900000</v>
      </c>
      <c r="N81" s="145">
        <v>2900000</v>
      </c>
      <c r="O81" s="145">
        <v>2900000</v>
      </c>
      <c r="P81" s="145">
        <v>2900000</v>
      </c>
      <c r="Q81" s="145">
        <v>3020000</v>
      </c>
      <c r="R81" s="145">
        <v>2900000</v>
      </c>
      <c r="S81" s="48">
        <f t="shared" si="5"/>
        <v>36040000</v>
      </c>
      <c r="T81" s="112">
        <v>2925000</v>
      </c>
      <c r="U81" s="114">
        <f t="shared" si="7"/>
        <v>38965000</v>
      </c>
    </row>
    <row r="82" spans="1:21" s="120" customFormat="1" ht="21.95" customHeight="1" x14ac:dyDescent="0.2">
      <c r="A82" s="165">
        <v>45</v>
      </c>
      <c r="B82" s="167">
        <f t="shared" si="4"/>
        <v>1000</v>
      </c>
      <c r="C82" s="169">
        <v>3313030</v>
      </c>
      <c r="D82" s="171" t="s">
        <v>60</v>
      </c>
      <c r="E82" s="29">
        <v>144</v>
      </c>
      <c r="F82" s="30" t="s">
        <v>23</v>
      </c>
      <c r="G82" s="122">
        <v>2400000</v>
      </c>
      <c r="H82" s="122">
        <v>2400000</v>
      </c>
      <c r="I82" s="122">
        <v>2400000</v>
      </c>
      <c r="J82" s="122">
        <v>2400000</v>
      </c>
      <c r="K82" s="122">
        <v>2400000</v>
      </c>
      <c r="L82" s="148">
        <v>2400000</v>
      </c>
      <c r="M82" s="149">
        <v>2400000</v>
      </c>
      <c r="N82" s="149">
        <v>2400000</v>
      </c>
      <c r="O82" s="149">
        <v>2400000</v>
      </c>
      <c r="P82" s="149">
        <v>2400000</v>
      </c>
      <c r="Q82" s="149">
        <v>2400000</v>
      </c>
      <c r="R82" s="149">
        <v>2400000</v>
      </c>
      <c r="S82" s="46">
        <f t="shared" si="5"/>
        <v>28800000</v>
      </c>
      <c r="T82" s="111">
        <f t="shared" si="6"/>
        <v>2400000</v>
      </c>
      <c r="U82" s="207">
        <f>SUM(S82:T83)</f>
        <v>34756363</v>
      </c>
    </row>
    <row r="83" spans="1:21" s="8" customFormat="1" ht="21.95" customHeight="1" thickBot="1" x14ac:dyDescent="0.25">
      <c r="A83" s="166"/>
      <c r="B83" s="168"/>
      <c r="C83" s="170"/>
      <c r="D83" s="172"/>
      <c r="E83" s="118">
        <v>133</v>
      </c>
      <c r="F83" s="119" t="s">
        <v>20</v>
      </c>
      <c r="G83" s="87">
        <v>143181</v>
      </c>
      <c r="H83" s="87">
        <v>270000</v>
      </c>
      <c r="I83" s="87">
        <v>300000</v>
      </c>
      <c r="J83" s="87">
        <v>300000</v>
      </c>
      <c r="K83" s="87">
        <v>259091</v>
      </c>
      <c r="L83" s="146">
        <v>259091</v>
      </c>
      <c r="M83" s="147">
        <v>300000</v>
      </c>
      <c r="N83" s="147">
        <v>300000</v>
      </c>
      <c r="O83" s="147">
        <v>300000</v>
      </c>
      <c r="P83" s="147">
        <v>300000</v>
      </c>
      <c r="Q83" s="147">
        <v>225000</v>
      </c>
      <c r="R83" s="147">
        <v>300000</v>
      </c>
      <c r="S83" s="60">
        <f t="shared" si="5"/>
        <v>3256363</v>
      </c>
      <c r="T83" s="121">
        <v>300000</v>
      </c>
      <c r="U83" s="208"/>
    </row>
    <row r="84" spans="1:21" s="15" customFormat="1" ht="21" customHeight="1" x14ac:dyDescent="0.2">
      <c r="A84" s="165">
        <v>46</v>
      </c>
      <c r="B84" s="167">
        <f t="shared" si="4"/>
        <v>1000</v>
      </c>
      <c r="C84" s="169">
        <v>6728653</v>
      </c>
      <c r="D84" s="171" t="s">
        <v>61</v>
      </c>
      <c r="E84" s="38">
        <v>144</v>
      </c>
      <c r="F84" s="39" t="s">
        <v>23</v>
      </c>
      <c r="G84" s="84">
        <v>2400000</v>
      </c>
      <c r="H84" s="84">
        <v>2400000</v>
      </c>
      <c r="I84" s="84">
        <v>2400000</v>
      </c>
      <c r="J84" s="84">
        <v>2400000</v>
      </c>
      <c r="K84" s="84">
        <v>2400000</v>
      </c>
      <c r="L84" s="150">
        <v>2400000</v>
      </c>
      <c r="M84" s="151">
        <v>2400000</v>
      </c>
      <c r="N84" s="151">
        <v>2400000</v>
      </c>
      <c r="O84" s="151">
        <v>2400000</v>
      </c>
      <c r="P84" s="151">
        <v>2400000</v>
      </c>
      <c r="Q84" s="151">
        <v>2400000</v>
      </c>
      <c r="R84" s="151">
        <v>2400000</v>
      </c>
      <c r="S84" s="49">
        <f t="shared" si="5"/>
        <v>28800000</v>
      </c>
      <c r="T84" s="106">
        <f t="shared" si="6"/>
        <v>2400000</v>
      </c>
      <c r="U84" s="207">
        <f>SUM(S84:T85)</f>
        <v>31521364</v>
      </c>
    </row>
    <row r="85" spans="1:21" s="130" customFormat="1" ht="21" customHeight="1" thickBot="1" x14ac:dyDescent="0.25">
      <c r="A85" s="166"/>
      <c r="B85" s="168"/>
      <c r="C85" s="170"/>
      <c r="D85" s="172"/>
      <c r="E85" s="44">
        <v>133</v>
      </c>
      <c r="F85" s="45" t="s">
        <v>20</v>
      </c>
      <c r="G85" s="128">
        <v>206818</v>
      </c>
      <c r="H85" s="128">
        <v>30000</v>
      </c>
      <c r="I85" s="128">
        <v>30000</v>
      </c>
      <c r="J85" s="54">
        <v>0</v>
      </c>
      <c r="K85" s="128">
        <v>27273</v>
      </c>
      <c r="L85" s="50">
        <v>27273</v>
      </c>
      <c r="M85" s="57">
        <v>0</v>
      </c>
      <c r="N85" s="57">
        <v>0</v>
      </c>
      <c r="O85" s="57">
        <v>0</v>
      </c>
      <c r="P85" s="57">
        <v>0</v>
      </c>
      <c r="Q85" s="57">
        <v>0</v>
      </c>
      <c r="R85" s="57">
        <v>0</v>
      </c>
      <c r="S85" s="50">
        <f t="shared" si="5"/>
        <v>321364</v>
      </c>
      <c r="T85" s="129">
        <v>0</v>
      </c>
      <c r="U85" s="208"/>
    </row>
    <row r="86" spans="1:21" s="132" customFormat="1" ht="21.95" customHeight="1" x14ac:dyDescent="0.2">
      <c r="A86" s="156">
        <v>47</v>
      </c>
      <c r="B86" s="158">
        <f t="shared" si="4"/>
        <v>1000</v>
      </c>
      <c r="C86" s="160">
        <v>3535937</v>
      </c>
      <c r="D86" s="162" t="s">
        <v>62</v>
      </c>
      <c r="E86" s="29">
        <v>144</v>
      </c>
      <c r="F86" s="30" t="s">
        <v>23</v>
      </c>
      <c r="G86" s="131">
        <v>2400000</v>
      </c>
      <c r="H86" s="131">
        <v>2400000</v>
      </c>
      <c r="I86" s="131">
        <v>2400000</v>
      </c>
      <c r="J86" s="131">
        <v>2400000</v>
      </c>
      <c r="K86" s="131">
        <v>2400000</v>
      </c>
      <c r="L86" s="46">
        <v>2400000</v>
      </c>
      <c r="M86" s="53">
        <v>2400000</v>
      </c>
      <c r="N86" s="53">
        <v>2400000</v>
      </c>
      <c r="O86" s="53">
        <v>2400000</v>
      </c>
      <c r="P86" s="53">
        <v>2400000</v>
      </c>
      <c r="Q86" s="53">
        <v>2400000</v>
      </c>
      <c r="R86" s="53">
        <v>2400000</v>
      </c>
      <c r="S86" s="46">
        <f t="shared" si="5"/>
        <v>28800000</v>
      </c>
      <c r="T86" s="6">
        <f t="shared" si="6"/>
        <v>2400000</v>
      </c>
      <c r="U86" s="211">
        <f>S86+T86+S87+T87</f>
        <v>31559415</v>
      </c>
    </row>
    <row r="87" spans="1:21" s="102" customFormat="1" ht="21.95" customHeight="1" thickBot="1" x14ac:dyDescent="0.25">
      <c r="A87" s="157"/>
      <c r="B87" s="159"/>
      <c r="C87" s="161"/>
      <c r="D87" s="163"/>
      <c r="E87" s="31">
        <v>133</v>
      </c>
      <c r="F87" s="32" t="s">
        <v>20</v>
      </c>
      <c r="G87" s="54">
        <v>0</v>
      </c>
      <c r="H87" s="54">
        <v>0</v>
      </c>
      <c r="I87" s="82">
        <v>257143</v>
      </c>
      <c r="J87" s="54">
        <v>0</v>
      </c>
      <c r="K87" s="82">
        <v>13636</v>
      </c>
      <c r="L87" s="47">
        <v>13636</v>
      </c>
      <c r="M87" s="54">
        <v>0</v>
      </c>
      <c r="N87" s="54">
        <v>0</v>
      </c>
      <c r="O87" s="54">
        <v>0</v>
      </c>
      <c r="P87" s="54">
        <v>0</v>
      </c>
      <c r="Q87" s="54">
        <v>75000</v>
      </c>
      <c r="R87" s="54">
        <v>0</v>
      </c>
      <c r="S87" s="47">
        <f t="shared" si="5"/>
        <v>359415</v>
      </c>
      <c r="T87" s="59">
        <v>0</v>
      </c>
      <c r="U87" s="212"/>
    </row>
    <row r="88" spans="1:21" s="120" customFormat="1" ht="21.95" customHeight="1" x14ac:dyDescent="0.2">
      <c r="A88" s="179">
        <v>48</v>
      </c>
      <c r="B88" s="167">
        <f t="shared" si="4"/>
        <v>1000</v>
      </c>
      <c r="C88" s="169">
        <v>2801912</v>
      </c>
      <c r="D88" s="171" t="s">
        <v>51</v>
      </c>
      <c r="E88" s="29">
        <v>144</v>
      </c>
      <c r="F88" s="30" t="s">
        <v>23</v>
      </c>
      <c r="G88" s="7">
        <v>2700000</v>
      </c>
      <c r="H88" s="7">
        <v>2700000</v>
      </c>
      <c r="I88" s="7">
        <v>2700000</v>
      </c>
      <c r="J88" s="7">
        <v>2700000</v>
      </c>
      <c r="K88" s="7">
        <v>2700000</v>
      </c>
      <c r="L88" s="46">
        <v>2700000</v>
      </c>
      <c r="M88" s="53">
        <v>2700000</v>
      </c>
      <c r="N88" s="53">
        <v>2700000</v>
      </c>
      <c r="O88" s="53">
        <v>2700000</v>
      </c>
      <c r="P88" s="53">
        <v>2700000</v>
      </c>
      <c r="Q88" s="53">
        <v>2700000</v>
      </c>
      <c r="R88" s="53">
        <v>2700000</v>
      </c>
      <c r="S88" s="46">
        <f t="shared" si="5"/>
        <v>32400000</v>
      </c>
      <c r="T88" s="111">
        <f t="shared" si="6"/>
        <v>2700000</v>
      </c>
      <c r="U88" s="207">
        <f>SUM(S88:T89)</f>
        <v>41600000</v>
      </c>
    </row>
    <row r="89" spans="1:21" s="3" customFormat="1" ht="21.95" customHeight="1" thickBot="1" x14ac:dyDescent="0.25">
      <c r="A89" s="180"/>
      <c r="B89" s="168"/>
      <c r="C89" s="170"/>
      <c r="D89" s="172"/>
      <c r="E89" s="42">
        <v>133</v>
      </c>
      <c r="F89" s="43" t="s">
        <v>20</v>
      </c>
      <c r="G89" s="25">
        <v>500000</v>
      </c>
      <c r="H89" s="25">
        <v>500000</v>
      </c>
      <c r="I89" s="25">
        <v>500000</v>
      </c>
      <c r="J89" s="25">
        <v>500000</v>
      </c>
      <c r="K89" s="25">
        <v>500000</v>
      </c>
      <c r="L89" s="51">
        <v>500000</v>
      </c>
      <c r="M89" s="28">
        <v>500000</v>
      </c>
      <c r="N89" s="28">
        <v>500000</v>
      </c>
      <c r="O89" s="28">
        <v>500000</v>
      </c>
      <c r="P89" s="28">
        <v>500000</v>
      </c>
      <c r="Q89" s="28">
        <v>500000</v>
      </c>
      <c r="R89" s="28">
        <v>500000</v>
      </c>
      <c r="S89" s="51">
        <f t="shared" si="5"/>
        <v>6000000</v>
      </c>
      <c r="T89" s="110">
        <f t="shared" si="6"/>
        <v>500000</v>
      </c>
      <c r="U89" s="208"/>
    </row>
    <row r="90" spans="1:21" s="132" customFormat="1" ht="21.95" customHeight="1" x14ac:dyDescent="0.2">
      <c r="A90" s="156">
        <v>49</v>
      </c>
      <c r="B90" s="158">
        <f t="shared" si="4"/>
        <v>1000</v>
      </c>
      <c r="C90" s="160">
        <v>3262352</v>
      </c>
      <c r="D90" s="162" t="s">
        <v>66</v>
      </c>
      <c r="E90" s="29">
        <v>144</v>
      </c>
      <c r="F90" s="30" t="s">
        <v>23</v>
      </c>
      <c r="G90" s="131">
        <v>2150000</v>
      </c>
      <c r="H90" s="131">
        <v>2150000</v>
      </c>
      <c r="I90" s="131">
        <v>2150000</v>
      </c>
      <c r="J90" s="131">
        <v>2150000</v>
      </c>
      <c r="K90" s="131">
        <v>2150000</v>
      </c>
      <c r="L90" s="46">
        <v>2150000</v>
      </c>
      <c r="M90" s="53">
        <v>2150000</v>
      </c>
      <c r="N90" s="53">
        <v>2150000</v>
      </c>
      <c r="O90" s="53">
        <v>2150000</v>
      </c>
      <c r="P90" s="53">
        <v>2150000</v>
      </c>
      <c r="Q90" s="53">
        <v>5283000</v>
      </c>
      <c r="R90" s="53">
        <v>0</v>
      </c>
      <c r="S90" s="46">
        <f t="shared" si="5"/>
        <v>26783000</v>
      </c>
      <c r="T90" s="6">
        <v>0</v>
      </c>
      <c r="U90" s="211">
        <f>T91+T90+S90+S91</f>
        <v>51562833</v>
      </c>
    </row>
    <row r="91" spans="1:21" s="130" customFormat="1" ht="21.95" customHeight="1" thickBot="1" x14ac:dyDescent="0.25">
      <c r="A91" s="157"/>
      <c r="B91" s="159"/>
      <c r="C91" s="161"/>
      <c r="D91" s="163"/>
      <c r="E91" s="44">
        <v>133</v>
      </c>
      <c r="F91" s="45" t="s">
        <v>20</v>
      </c>
      <c r="G91" s="133">
        <v>3137500</v>
      </c>
      <c r="H91" s="133">
        <v>1345000</v>
      </c>
      <c r="I91" s="133">
        <v>800000</v>
      </c>
      <c r="J91" s="133">
        <v>936000</v>
      </c>
      <c r="K91" s="133">
        <v>800000</v>
      </c>
      <c r="L91" s="50">
        <v>800000</v>
      </c>
      <c r="M91" s="57">
        <v>1038000</v>
      </c>
      <c r="N91" s="57">
        <v>800000</v>
      </c>
      <c r="O91" s="57">
        <v>800000</v>
      </c>
      <c r="P91" s="50">
        <v>800000</v>
      </c>
      <c r="Q91" s="50">
        <v>13523333</v>
      </c>
      <c r="R91" s="50">
        <v>0</v>
      </c>
      <c r="S91" s="50">
        <f t="shared" si="5"/>
        <v>24779833</v>
      </c>
      <c r="T91" s="129">
        <v>0</v>
      </c>
      <c r="U91" s="212"/>
    </row>
    <row r="92" spans="1:21" s="132" customFormat="1" ht="21.95" customHeight="1" x14ac:dyDescent="0.2">
      <c r="A92" s="156">
        <v>50</v>
      </c>
      <c r="B92" s="158">
        <f t="shared" si="4"/>
        <v>1000</v>
      </c>
      <c r="C92" s="160">
        <v>4073974</v>
      </c>
      <c r="D92" s="162" t="s">
        <v>55</v>
      </c>
      <c r="E92" s="29">
        <v>141</v>
      </c>
      <c r="F92" s="30" t="s">
        <v>86</v>
      </c>
      <c r="G92" s="131">
        <v>2150000</v>
      </c>
      <c r="H92" s="131">
        <v>2150000</v>
      </c>
      <c r="I92" s="131">
        <v>2150000</v>
      </c>
      <c r="J92" s="131">
        <v>2150000</v>
      </c>
      <c r="K92" s="131">
        <v>2150000</v>
      </c>
      <c r="L92" s="131">
        <v>2150000</v>
      </c>
      <c r="M92" s="131">
        <v>2150000</v>
      </c>
      <c r="N92" s="131">
        <v>2150000</v>
      </c>
      <c r="O92" s="131">
        <v>2150000</v>
      </c>
      <c r="P92" s="131">
        <v>2150000</v>
      </c>
      <c r="Q92" s="131">
        <v>2150000</v>
      </c>
      <c r="R92" s="131">
        <v>2150000</v>
      </c>
      <c r="S92" s="46">
        <f t="shared" si="5"/>
        <v>25800000</v>
      </c>
      <c r="T92" s="6">
        <f t="shared" si="6"/>
        <v>2150000</v>
      </c>
      <c r="U92" s="211">
        <f>SUM(S92:T93)</f>
        <v>37050000</v>
      </c>
    </row>
    <row r="93" spans="1:21" s="102" customFormat="1" ht="21.95" customHeight="1" thickBot="1" x14ac:dyDescent="0.25">
      <c r="A93" s="157"/>
      <c r="B93" s="159"/>
      <c r="C93" s="161"/>
      <c r="D93" s="163"/>
      <c r="E93" s="31">
        <v>133</v>
      </c>
      <c r="F93" s="32" t="s">
        <v>20</v>
      </c>
      <c r="G93" s="82">
        <v>700000</v>
      </c>
      <c r="H93" s="82">
        <v>700000</v>
      </c>
      <c r="I93" s="82">
        <v>700000</v>
      </c>
      <c r="J93" s="82">
        <v>700000</v>
      </c>
      <c r="K93" s="82">
        <v>700000</v>
      </c>
      <c r="L93" s="82">
        <v>700000</v>
      </c>
      <c r="M93" s="82">
        <v>700000</v>
      </c>
      <c r="N93" s="82">
        <v>700000</v>
      </c>
      <c r="O93" s="82">
        <v>700000</v>
      </c>
      <c r="P93" s="82">
        <v>700000</v>
      </c>
      <c r="Q93" s="82">
        <v>700000</v>
      </c>
      <c r="R93" s="82">
        <v>700000</v>
      </c>
      <c r="S93" s="47">
        <f t="shared" si="5"/>
        <v>8400000</v>
      </c>
      <c r="T93" s="59">
        <f t="shared" si="6"/>
        <v>700000</v>
      </c>
      <c r="U93" s="212"/>
    </row>
    <row r="94" spans="1:21" s="120" customFormat="1" ht="21.95" customHeight="1" x14ac:dyDescent="0.2">
      <c r="A94" s="156">
        <v>51</v>
      </c>
      <c r="B94" s="158">
        <f t="shared" ref="B94:B100" si="8">$B$23</f>
        <v>1000</v>
      </c>
      <c r="C94" s="160">
        <v>4382417</v>
      </c>
      <c r="D94" s="162" t="s">
        <v>52</v>
      </c>
      <c r="E94" s="29">
        <v>145</v>
      </c>
      <c r="F94" s="30" t="s">
        <v>24</v>
      </c>
      <c r="G94" s="7">
        <v>1950000</v>
      </c>
      <c r="H94" s="7">
        <v>1950000</v>
      </c>
      <c r="I94" s="7">
        <v>1950000</v>
      </c>
      <c r="J94" s="7">
        <v>1950000</v>
      </c>
      <c r="K94" s="7">
        <v>1950000</v>
      </c>
      <c r="L94" s="7">
        <v>1950000</v>
      </c>
      <c r="M94" s="7">
        <v>1950000</v>
      </c>
      <c r="N94" s="7">
        <v>1950000</v>
      </c>
      <c r="O94" s="7">
        <v>1950000</v>
      </c>
      <c r="P94" s="7">
        <v>1950000</v>
      </c>
      <c r="Q94" s="7">
        <v>1950000</v>
      </c>
      <c r="R94" s="7">
        <v>1950000</v>
      </c>
      <c r="S94" s="46">
        <f t="shared" si="5"/>
        <v>23400000</v>
      </c>
      <c r="T94" s="111">
        <f t="shared" si="6"/>
        <v>1950000</v>
      </c>
      <c r="U94" s="207">
        <f>SUM(S94:T95)</f>
        <v>34450000</v>
      </c>
    </row>
    <row r="95" spans="1:21" s="8" customFormat="1" ht="21.95" customHeight="1" thickBot="1" x14ac:dyDescent="0.25">
      <c r="A95" s="157"/>
      <c r="B95" s="159"/>
      <c r="C95" s="161"/>
      <c r="D95" s="163"/>
      <c r="E95" s="118">
        <v>133</v>
      </c>
      <c r="F95" s="119" t="s">
        <v>20</v>
      </c>
      <c r="G95" s="5">
        <v>700000</v>
      </c>
      <c r="H95" s="5">
        <v>700000</v>
      </c>
      <c r="I95" s="5">
        <v>700000</v>
      </c>
      <c r="J95" s="5">
        <v>700000</v>
      </c>
      <c r="K95" s="5">
        <v>700000</v>
      </c>
      <c r="L95" s="5">
        <v>700000</v>
      </c>
      <c r="M95" s="5">
        <v>700000</v>
      </c>
      <c r="N95" s="5">
        <v>700000</v>
      </c>
      <c r="O95" s="5">
        <v>700000</v>
      </c>
      <c r="P95" s="5">
        <v>700000</v>
      </c>
      <c r="Q95" s="5">
        <v>700000</v>
      </c>
      <c r="R95" s="5">
        <v>700000</v>
      </c>
      <c r="S95" s="52">
        <f t="shared" si="5"/>
        <v>8400000</v>
      </c>
      <c r="T95" s="110">
        <f t="shared" si="6"/>
        <v>700000</v>
      </c>
      <c r="U95" s="208"/>
    </row>
    <row r="96" spans="1:21" s="120" customFormat="1" ht="21.95" customHeight="1" x14ac:dyDescent="0.2">
      <c r="A96" s="156">
        <v>52</v>
      </c>
      <c r="B96" s="158">
        <f t="shared" si="8"/>
        <v>1000</v>
      </c>
      <c r="C96" s="160">
        <v>546880</v>
      </c>
      <c r="D96" s="162" t="s">
        <v>53</v>
      </c>
      <c r="E96" s="29">
        <v>145</v>
      </c>
      <c r="F96" s="30" t="s">
        <v>24</v>
      </c>
      <c r="G96" s="7">
        <v>1950000</v>
      </c>
      <c r="H96" s="7">
        <v>1950000</v>
      </c>
      <c r="I96" s="7">
        <v>1950000</v>
      </c>
      <c r="J96" s="7">
        <v>1950000</v>
      </c>
      <c r="K96" s="7">
        <v>1950000</v>
      </c>
      <c r="L96" s="7">
        <v>1950000</v>
      </c>
      <c r="M96" s="7">
        <v>1950000</v>
      </c>
      <c r="N96" s="7">
        <v>1950000</v>
      </c>
      <c r="O96" s="7">
        <v>1950000</v>
      </c>
      <c r="P96" s="7">
        <v>1950000</v>
      </c>
      <c r="Q96" s="7">
        <v>1950000</v>
      </c>
      <c r="R96" s="7">
        <v>1950000</v>
      </c>
      <c r="S96" s="46">
        <f t="shared" si="5"/>
        <v>23400000</v>
      </c>
      <c r="T96" s="111">
        <f t="shared" si="6"/>
        <v>1950000</v>
      </c>
      <c r="U96" s="207">
        <f>SUM(S96:T97)</f>
        <v>34450000</v>
      </c>
    </row>
    <row r="97" spans="1:21" s="8" customFormat="1" ht="21.95" customHeight="1" thickBot="1" x14ac:dyDescent="0.25">
      <c r="A97" s="157"/>
      <c r="B97" s="159"/>
      <c r="C97" s="161"/>
      <c r="D97" s="163"/>
      <c r="E97" s="118">
        <v>133</v>
      </c>
      <c r="F97" s="119" t="s">
        <v>20</v>
      </c>
      <c r="G97" s="78">
        <v>700000</v>
      </c>
      <c r="H97" s="78">
        <v>700000</v>
      </c>
      <c r="I97" s="78">
        <v>700000</v>
      </c>
      <c r="J97" s="78">
        <v>700000</v>
      </c>
      <c r="K97" s="78">
        <v>700000</v>
      </c>
      <c r="L97" s="78">
        <v>700000</v>
      </c>
      <c r="M97" s="78">
        <v>700000</v>
      </c>
      <c r="N97" s="78">
        <v>700000</v>
      </c>
      <c r="O97" s="78">
        <v>700000</v>
      </c>
      <c r="P97" s="78">
        <v>700000</v>
      </c>
      <c r="Q97" s="78">
        <v>700000</v>
      </c>
      <c r="R97" s="78">
        <v>700000</v>
      </c>
      <c r="S97" s="60">
        <f t="shared" si="5"/>
        <v>8400000</v>
      </c>
      <c r="T97" s="121">
        <f t="shared" si="6"/>
        <v>700000</v>
      </c>
      <c r="U97" s="208"/>
    </row>
    <row r="98" spans="1:21" s="3" customFormat="1" ht="24" customHeight="1" thickBot="1" x14ac:dyDescent="0.25">
      <c r="A98" s="134">
        <v>53</v>
      </c>
      <c r="B98" s="9">
        <f t="shared" si="8"/>
        <v>1000</v>
      </c>
      <c r="C98" s="10">
        <v>3991557</v>
      </c>
      <c r="D98" s="97" t="s">
        <v>56</v>
      </c>
      <c r="E98" s="42">
        <v>145</v>
      </c>
      <c r="F98" s="43" t="s">
        <v>24</v>
      </c>
      <c r="G98" s="25">
        <v>4200000</v>
      </c>
      <c r="H98" s="25">
        <v>4200000</v>
      </c>
      <c r="I98" s="25">
        <v>4200000</v>
      </c>
      <c r="J98" s="25">
        <v>4200000</v>
      </c>
      <c r="K98" s="25">
        <v>4200000</v>
      </c>
      <c r="L98" s="25">
        <v>4200000</v>
      </c>
      <c r="M98" s="25">
        <v>4200000</v>
      </c>
      <c r="N98" s="25">
        <v>4200000</v>
      </c>
      <c r="O98" s="25">
        <v>4200000</v>
      </c>
      <c r="P98" s="25">
        <v>4200000</v>
      </c>
      <c r="Q98" s="25">
        <v>4200000</v>
      </c>
      <c r="R98" s="25">
        <v>4200000</v>
      </c>
      <c r="S98" s="51">
        <f t="shared" si="5"/>
        <v>50400000</v>
      </c>
      <c r="T98" s="110">
        <f t="shared" si="6"/>
        <v>4200000</v>
      </c>
      <c r="U98" s="115">
        <f>SUM(S98:T98)</f>
        <v>54600000</v>
      </c>
    </row>
    <row r="99" spans="1:21" s="20" customFormat="1" ht="21.95" customHeight="1" thickBot="1" x14ac:dyDescent="0.25">
      <c r="A99" s="16">
        <v>54</v>
      </c>
      <c r="B99" s="21">
        <f t="shared" si="8"/>
        <v>1000</v>
      </c>
      <c r="C99" s="17">
        <v>3230669</v>
      </c>
      <c r="D99" s="96" t="s">
        <v>63</v>
      </c>
      <c r="E99" s="33">
        <v>144</v>
      </c>
      <c r="F99" s="34" t="s">
        <v>23</v>
      </c>
      <c r="G99" s="18">
        <v>2350000</v>
      </c>
      <c r="H99" s="18">
        <v>2350000</v>
      </c>
      <c r="I99" s="18">
        <v>2350000</v>
      </c>
      <c r="J99" s="18">
        <v>2350000</v>
      </c>
      <c r="K99" s="18">
        <v>2350000</v>
      </c>
      <c r="L99" s="18">
        <v>2350000</v>
      </c>
      <c r="M99" s="18">
        <v>2350000</v>
      </c>
      <c r="N99" s="18">
        <v>2350000</v>
      </c>
      <c r="O99" s="18">
        <v>2350000</v>
      </c>
      <c r="P99" s="18">
        <v>2350000</v>
      </c>
      <c r="Q99" s="18">
        <v>2350000</v>
      </c>
      <c r="R99" s="18">
        <v>2350000</v>
      </c>
      <c r="S99" s="48">
        <f t="shared" si="5"/>
        <v>28200000</v>
      </c>
      <c r="T99" s="112">
        <f t="shared" si="6"/>
        <v>2350000</v>
      </c>
      <c r="U99" s="114">
        <f>S99+T99</f>
        <v>30550000</v>
      </c>
    </row>
    <row r="100" spans="1:21" s="120" customFormat="1" ht="21.95" customHeight="1" x14ac:dyDescent="0.2">
      <c r="A100" s="156">
        <v>55</v>
      </c>
      <c r="B100" s="158">
        <f t="shared" si="8"/>
        <v>1000</v>
      </c>
      <c r="C100" s="160">
        <v>4007956</v>
      </c>
      <c r="D100" s="177" t="s">
        <v>64</v>
      </c>
      <c r="E100" s="29">
        <v>144</v>
      </c>
      <c r="F100" s="30" t="s">
        <v>23</v>
      </c>
      <c r="G100" s="7">
        <v>2400000</v>
      </c>
      <c r="H100" s="7">
        <v>2400000</v>
      </c>
      <c r="I100" s="7">
        <v>2400000</v>
      </c>
      <c r="J100" s="7">
        <v>2400000</v>
      </c>
      <c r="K100" s="7">
        <v>2400000</v>
      </c>
      <c r="L100" s="46">
        <v>2400000</v>
      </c>
      <c r="M100" s="53">
        <v>2400000</v>
      </c>
      <c r="N100" s="53">
        <v>2400000</v>
      </c>
      <c r="O100" s="53">
        <v>2400000</v>
      </c>
      <c r="P100" s="53">
        <v>2400000</v>
      </c>
      <c r="Q100" s="53">
        <v>2400000</v>
      </c>
      <c r="R100" s="53">
        <v>2400000</v>
      </c>
      <c r="S100" s="46">
        <f t="shared" si="5"/>
        <v>28800000</v>
      </c>
      <c r="T100" s="111">
        <f t="shared" si="6"/>
        <v>2400000</v>
      </c>
      <c r="U100" s="207">
        <f>SUM(S100:T101)</f>
        <v>34821428.416666664</v>
      </c>
    </row>
    <row r="101" spans="1:21" s="8" customFormat="1" ht="21.95" customHeight="1" thickBot="1" x14ac:dyDescent="0.25">
      <c r="A101" s="157"/>
      <c r="B101" s="159"/>
      <c r="C101" s="161"/>
      <c r="D101" s="178"/>
      <c r="E101" s="118">
        <v>133</v>
      </c>
      <c r="F101" s="119" t="s">
        <v>20</v>
      </c>
      <c r="G101" s="78">
        <v>300000</v>
      </c>
      <c r="H101" s="78">
        <v>300000</v>
      </c>
      <c r="I101" s="78">
        <v>42857</v>
      </c>
      <c r="J101" s="78">
        <v>300000</v>
      </c>
      <c r="K101" s="78">
        <v>300000</v>
      </c>
      <c r="L101" s="60">
        <v>300000</v>
      </c>
      <c r="M101" s="61">
        <v>300000</v>
      </c>
      <c r="N101" s="61">
        <v>300000</v>
      </c>
      <c r="O101" s="61">
        <v>300000</v>
      </c>
      <c r="P101" s="61">
        <v>300000</v>
      </c>
      <c r="Q101" s="61">
        <v>300000</v>
      </c>
      <c r="R101" s="61">
        <v>300000</v>
      </c>
      <c r="S101" s="60">
        <f t="shared" si="5"/>
        <v>3342857</v>
      </c>
      <c r="T101" s="121">
        <f t="shared" si="6"/>
        <v>278571.41666666669</v>
      </c>
      <c r="U101" s="208"/>
    </row>
    <row r="102" spans="1:21" s="20" customFormat="1" ht="21.95" customHeight="1" thickBot="1" x14ac:dyDescent="0.25">
      <c r="A102" s="137">
        <v>56</v>
      </c>
      <c r="B102" s="21">
        <f>$B$23</f>
        <v>1000</v>
      </c>
      <c r="C102" s="138">
        <v>1353170</v>
      </c>
      <c r="D102" s="100" t="s">
        <v>75</v>
      </c>
      <c r="E102" s="35">
        <v>144</v>
      </c>
      <c r="F102" s="34" t="s">
        <v>23</v>
      </c>
      <c r="G102" s="48">
        <v>2000000</v>
      </c>
      <c r="H102" s="48">
        <v>2000000</v>
      </c>
      <c r="I102" s="48">
        <v>2000000</v>
      </c>
      <c r="J102" s="48">
        <v>1000000</v>
      </c>
      <c r="K102" s="48">
        <v>1000000</v>
      </c>
      <c r="L102" s="48">
        <v>1000000</v>
      </c>
      <c r="M102" s="48">
        <v>2000000</v>
      </c>
      <c r="N102" s="48">
        <v>2000000</v>
      </c>
      <c r="O102" s="48">
        <v>0</v>
      </c>
      <c r="P102" s="48">
        <v>0</v>
      </c>
      <c r="Q102" s="48">
        <v>0</v>
      </c>
      <c r="R102" s="48">
        <v>0</v>
      </c>
      <c r="S102" s="48">
        <f t="shared" si="5"/>
        <v>13000000</v>
      </c>
      <c r="T102" s="139">
        <v>0</v>
      </c>
      <c r="U102" s="114">
        <f>S102+T102</f>
        <v>13000000</v>
      </c>
    </row>
    <row r="103" spans="1:21" s="136" customFormat="1" ht="21.95" customHeight="1" x14ac:dyDescent="0.2">
      <c r="A103" s="156">
        <v>57</v>
      </c>
      <c r="B103" s="158">
        <f>$B$23</f>
        <v>1000</v>
      </c>
      <c r="C103" s="160">
        <v>858031</v>
      </c>
      <c r="D103" s="162" t="s">
        <v>76</v>
      </c>
      <c r="E103" s="40">
        <v>144</v>
      </c>
      <c r="F103" s="41" t="s">
        <v>23</v>
      </c>
      <c r="G103" s="5">
        <v>3200000</v>
      </c>
      <c r="H103" s="5">
        <v>3200000</v>
      </c>
      <c r="I103" s="5">
        <v>3200000</v>
      </c>
      <c r="J103" s="5">
        <v>3200000</v>
      </c>
      <c r="K103" s="5">
        <v>3200000</v>
      </c>
      <c r="L103" s="52">
        <v>3200000</v>
      </c>
      <c r="M103" s="58">
        <v>3200000</v>
      </c>
      <c r="N103" s="58">
        <v>3200000</v>
      </c>
      <c r="O103" s="58">
        <v>3275000</v>
      </c>
      <c r="P103" s="58">
        <v>3200000</v>
      </c>
      <c r="Q103" s="58">
        <v>3200000</v>
      </c>
      <c r="R103" s="58">
        <v>3200000</v>
      </c>
      <c r="S103" s="52">
        <f t="shared" si="5"/>
        <v>38475000</v>
      </c>
      <c r="T103" s="135">
        <f t="shared" si="6"/>
        <v>3206250</v>
      </c>
      <c r="U103" s="209">
        <f>SUM(S103:T104)</f>
        <v>54681250</v>
      </c>
    </row>
    <row r="104" spans="1:21" s="3" customFormat="1" ht="21.95" customHeight="1" thickBot="1" x14ac:dyDescent="0.25">
      <c r="A104" s="157"/>
      <c r="B104" s="159"/>
      <c r="C104" s="161"/>
      <c r="D104" s="163"/>
      <c r="E104" s="42">
        <v>133</v>
      </c>
      <c r="F104" s="43" t="s">
        <v>20</v>
      </c>
      <c r="G104" s="25">
        <v>1000000</v>
      </c>
      <c r="H104" s="25">
        <v>1000000</v>
      </c>
      <c r="I104" s="25">
        <v>1000000</v>
      </c>
      <c r="J104" s="25">
        <v>1000000</v>
      </c>
      <c r="K104" s="25">
        <v>1000000</v>
      </c>
      <c r="L104" s="51">
        <v>1000000</v>
      </c>
      <c r="M104" s="28">
        <v>1000000</v>
      </c>
      <c r="N104" s="28">
        <v>1000000</v>
      </c>
      <c r="O104" s="28">
        <v>1000000</v>
      </c>
      <c r="P104" s="28">
        <v>1000000</v>
      </c>
      <c r="Q104" s="28">
        <v>1000000</v>
      </c>
      <c r="R104" s="28">
        <v>1000000</v>
      </c>
      <c r="S104" s="51">
        <f t="shared" si="5"/>
        <v>12000000</v>
      </c>
      <c r="T104" s="110">
        <f t="shared" si="6"/>
        <v>1000000</v>
      </c>
      <c r="U104" s="209"/>
    </row>
    <row r="105" spans="1:21" s="132" customFormat="1" ht="21.95" customHeight="1" thickBot="1" x14ac:dyDescent="0.25">
      <c r="A105" s="156">
        <v>58</v>
      </c>
      <c r="B105" s="158">
        <f>$B$23</f>
        <v>1000</v>
      </c>
      <c r="C105" s="160">
        <v>4821541</v>
      </c>
      <c r="D105" s="162" t="s">
        <v>80</v>
      </c>
      <c r="E105" s="29">
        <v>141</v>
      </c>
      <c r="F105" s="30" t="s">
        <v>86</v>
      </c>
      <c r="G105" s="7">
        <v>2000000</v>
      </c>
      <c r="H105" s="7">
        <v>2000000</v>
      </c>
      <c r="I105" s="7">
        <v>2000000</v>
      </c>
      <c r="J105" s="7">
        <v>2000000</v>
      </c>
      <c r="K105" s="7">
        <v>2000000</v>
      </c>
      <c r="L105" s="131">
        <v>2000000</v>
      </c>
      <c r="M105" s="152">
        <v>3292778</v>
      </c>
      <c r="N105" s="54">
        <v>0</v>
      </c>
      <c r="O105" s="54">
        <v>0</v>
      </c>
      <c r="P105" s="54">
        <v>0</v>
      </c>
      <c r="Q105" s="54">
        <v>0</v>
      </c>
      <c r="R105" s="54">
        <v>0</v>
      </c>
      <c r="S105" s="46">
        <f t="shared" ref="S105:S130" si="9">SUM(G105:R105)</f>
        <v>15292778</v>
      </c>
      <c r="T105" s="6">
        <v>0</v>
      </c>
      <c r="U105" s="211">
        <f>SUM(S105:T106)</f>
        <v>17842778</v>
      </c>
    </row>
    <row r="106" spans="1:21" s="102" customFormat="1" ht="21.95" customHeight="1" thickBot="1" x14ac:dyDescent="0.25">
      <c r="A106" s="157"/>
      <c r="B106" s="159"/>
      <c r="C106" s="161"/>
      <c r="D106" s="163"/>
      <c r="E106" s="31">
        <v>133</v>
      </c>
      <c r="F106" s="32" t="s">
        <v>20</v>
      </c>
      <c r="G106" s="82">
        <v>350000</v>
      </c>
      <c r="H106" s="82">
        <v>350000</v>
      </c>
      <c r="I106" s="82">
        <v>350000</v>
      </c>
      <c r="J106" s="82">
        <v>350000</v>
      </c>
      <c r="K106" s="82">
        <v>350000</v>
      </c>
      <c r="L106" s="47">
        <v>300000</v>
      </c>
      <c r="M106" s="54">
        <v>500000</v>
      </c>
      <c r="N106" s="54">
        <v>0</v>
      </c>
      <c r="O106" s="54">
        <v>0</v>
      </c>
      <c r="P106" s="47">
        <v>0</v>
      </c>
      <c r="Q106" s="47">
        <v>0</v>
      </c>
      <c r="R106" s="47">
        <v>0</v>
      </c>
      <c r="S106" s="47">
        <f t="shared" si="9"/>
        <v>2550000</v>
      </c>
      <c r="T106" s="59">
        <v>0</v>
      </c>
      <c r="U106" s="212"/>
    </row>
    <row r="107" spans="1:21" s="120" customFormat="1" ht="21.95" customHeight="1" x14ac:dyDescent="0.2">
      <c r="A107" s="156">
        <v>59</v>
      </c>
      <c r="B107" s="158">
        <f>$B$23</f>
        <v>1000</v>
      </c>
      <c r="C107" s="160">
        <v>4356160</v>
      </c>
      <c r="D107" s="162" t="s">
        <v>85</v>
      </c>
      <c r="E107" s="29">
        <v>141</v>
      </c>
      <c r="F107" s="30" t="s">
        <v>86</v>
      </c>
      <c r="G107" s="7">
        <v>2500000</v>
      </c>
      <c r="H107" s="7">
        <v>2500000</v>
      </c>
      <c r="I107" s="7">
        <v>2500000</v>
      </c>
      <c r="J107" s="7">
        <v>2500000</v>
      </c>
      <c r="K107" s="7">
        <v>2500000</v>
      </c>
      <c r="L107" s="7">
        <v>2500000</v>
      </c>
      <c r="M107" s="7">
        <v>2500000</v>
      </c>
      <c r="N107" s="7">
        <v>2500000</v>
      </c>
      <c r="O107" s="7">
        <v>2500000</v>
      </c>
      <c r="P107" s="7">
        <v>2500000</v>
      </c>
      <c r="Q107" s="7">
        <v>2500000</v>
      </c>
      <c r="R107" s="7">
        <v>2500000</v>
      </c>
      <c r="S107" s="46">
        <f t="shared" si="9"/>
        <v>30000000</v>
      </c>
      <c r="T107" s="111">
        <f t="shared" si="6"/>
        <v>2500000</v>
      </c>
      <c r="U107" s="207">
        <f>SUM(S107:T108)</f>
        <v>47450000</v>
      </c>
    </row>
    <row r="108" spans="1:21" s="8" customFormat="1" ht="21.95" customHeight="1" thickBot="1" x14ac:dyDescent="0.25">
      <c r="A108" s="157"/>
      <c r="B108" s="159"/>
      <c r="C108" s="161"/>
      <c r="D108" s="163"/>
      <c r="E108" s="118">
        <v>133</v>
      </c>
      <c r="F108" s="119" t="s">
        <v>20</v>
      </c>
      <c r="G108" s="5">
        <v>1150000</v>
      </c>
      <c r="H108" s="5">
        <v>1150000</v>
      </c>
      <c r="I108" s="5">
        <v>1150000</v>
      </c>
      <c r="J108" s="5">
        <v>1150000</v>
      </c>
      <c r="K108" s="5">
        <v>1150000</v>
      </c>
      <c r="L108" s="5">
        <v>1150000</v>
      </c>
      <c r="M108" s="5">
        <v>1150000</v>
      </c>
      <c r="N108" s="5">
        <v>1150000</v>
      </c>
      <c r="O108" s="5">
        <v>1150000</v>
      </c>
      <c r="P108" s="5">
        <v>1150000</v>
      </c>
      <c r="Q108" s="5">
        <v>1150000</v>
      </c>
      <c r="R108" s="5">
        <v>1150000</v>
      </c>
      <c r="S108" s="52">
        <f t="shared" si="9"/>
        <v>13800000</v>
      </c>
      <c r="T108" s="110">
        <f t="shared" si="6"/>
        <v>1150000</v>
      </c>
      <c r="U108" s="208"/>
    </row>
    <row r="109" spans="1:21" s="3" customFormat="1" ht="21.75" customHeight="1" x14ac:dyDescent="0.2">
      <c r="A109" s="173">
        <v>60</v>
      </c>
      <c r="B109" s="174">
        <f>$B$23</f>
        <v>1000</v>
      </c>
      <c r="C109" s="175">
        <v>6756173</v>
      </c>
      <c r="D109" s="176" t="s">
        <v>87</v>
      </c>
      <c r="E109" s="40">
        <v>144</v>
      </c>
      <c r="F109" s="41" t="s">
        <v>23</v>
      </c>
      <c r="G109" s="7">
        <v>2150000</v>
      </c>
      <c r="H109" s="7">
        <v>2150000</v>
      </c>
      <c r="I109" s="7">
        <v>2150000</v>
      </c>
      <c r="J109" s="7">
        <v>2150000</v>
      </c>
      <c r="K109" s="7">
        <v>2150000</v>
      </c>
      <c r="L109" s="7">
        <v>2150000</v>
      </c>
      <c r="M109" s="7">
        <v>2150000</v>
      </c>
      <c r="N109" s="7">
        <v>2150000</v>
      </c>
      <c r="O109" s="7">
        <v>2150000</v>
      </c>
      <c r="P109" s="7">
        <v>2150000</v>
      </c>
      <c r="Q109" s="7">
        <v>2150000</v>
      </c>
      <c r="R109" s="7">
        <v>2150000</v>
      </c>
      <c r="S109" s="46">
        <f t="shared" si="9"/>
        <v>25800000</v>
      </c>
      <c r="T109" s="140">
        <f t="shared" si="6"/>
        <v>2150000</v>
      </c>
      <c r="U109" s="207">
        <f>SUM(S109:T110)</f>
        <v>38350000</v>
      </c>
    </row>
    <row r="110" spans="1:21" s="3" customFormat="1" ht="21.95" customHeight="1" thickBot="1" x14ac:dyDescent="0.25">
      <c r="A110" s="173"/>
      <c r="B110" s="174"/>
      <c r="C110" s="175"/>
      <c r="D110" s="176"/>
      <c r="E110" s="44">
        <v>133</v>
      </c>
      <c r="F110" s="45" t="s">
        <v>20</v>
      </c>
      <c r="G110" s="4">
        <v>800000</v>
      </c>
      <c r="H110" s="4">
        <v>800000</v>
      </c>
      <c r="I110" s="4">
        <v>800000</v>
      </c>
      <c r="J110" s="4">
        <v>800000</v>
      </c>
      <c r="K110" s="4">
        <v>800000</v>
      </c>
      <c r="L110" s="4">
        <v>800000</v>
      </c>
      <c r="M110" s="4">
        <v>800000</v>
      </c>
      <c r="N110" s="4">
        <v>800000</v>
      </c>
      <c r="O110" s="4">
        <v>800000</v>
      </c>
      <c r="P110" s="4">
        <v>800000</v>
      </c>
      <c r="Q110" s="4">
        <v>800000</v>
      </c>
      <c r="R110" s="4">
        <v>800000</v>
      </c>
      <c r="S110" s="52">
        <f t="shared" si="9"/>
        <v>9600000</v>
      </c>
      <c r="T110" s="110">
        <f t="shared" si="6"/>
        <v>800000</v>
      </c>
      <c r="U110" s="208"/>
    </row>
    <row r="111" spans="1:21" s="120" customFormat="1" ht="21.75" customHeight="1" x14ac:dyDescent="0.2">
      <c r="A111" s="156">
        <v>61</v>
      </c>
      <c r="B111" s="158">
        <f>$B$23</f>
        <v>1000</v>
      </c>
      <c r="C111" s="160">
        <v>3692727</v>
      </c>
      <c r="D111" s="162" t="s">
        <v>88</v>
      </c>
      <c r="E111" s="29">
        <v>144</v>
      </c>
      <c r="F111" s="30" t="s">
        <v>23</v>
      </c>
      <c r="G111" s="7">
        <v>2400000</v>
      </c>
      <c r="H111" s="7">
        <v>2400000</v>
      </c>
      <c r="I111" s="7">
        <v>2400000</v>
      </c>
      <c r="J111" s="7">
        <v>2400000</v>
      </c>
      <c r="K111" s="7">
        <v>2400000</v>
      </c>
      <c r="L111" s="7">
        <v>2400000</v>
      </c>
      <c r="M111" s="7">
        <v>2400000</v>
      </c>
      <c r="N111" s="7">
        <v>2400000</v>
      </c>
      <c r="O111" s="7">
        <v>2400000</v>
      </c>
      <c r="P111" s="7">
        <v>2400000</v>
      </c>
      <c r="Q111" s="7">
        <v>2400000</v>
      </c>
      <c r="R111" s="7">
        <v>2400000</v>
      </c>
      <c r="S111" s="46">
        <f t="shared" si="9"/>
        <v>28800000</v>
      </c>
      <c r="T111" s="111">
        <f t="shared" si="6"/>
        <v>2400000</v>
      </c>
      <c r="U111" s="207">
        <f>SUM(S111:T112)</f>
        <v>37700000</v>
      </c>
    </row>
    <row r="112" spans="1:21" s="8" customFormat="1" ht="21.95" customHeight="1" thickBot="1" x14ac:dyDescent="0.25">
      <c r="A112" s="157"/>
      <c r="B112" s="159"/>
      <c r="C112" s="161"/>
      <c r="D112" s="163"/>
      <c r="E112" s="118">
        <v>133</v>
      </c>
      <c r="F112" s="119" t="s">
        <v>20</v>
      </c>
      <c r="G112" s="78">
        <v>500000</v>
      </c>
      <c r="H112" s="78">
        <v>500000</v>
      </c>
      <c r="I112" s="78">
        <v>500000</v>
      </c>
      <c r="J112" s="78">
        <v>500000</v>
      </c>
      <c r="K112" s="78">
        <v>500000</v>
      </c>
      <c r="L112" s="78">
        <v>500000</v>
      </c>
      <c r="M112" s="78">
        <v>500000</v>
      </c>
      <c r="N112" s="78">
        <v>500000</v>
      </c>
      <c r="O112" s="78">
        <v>500000</v>
      </c>
      <c r="P112" s="78">
        <v>500000</v>
      </c>
      <c r="Q112" s="78">
        <v>500000</v>
      </c>
      <c r="R112" s="78">
        <v>500000</v>
      </c>
      <c r="S112" s="60">
        <f t="shared" si="9"/>
        <v>6000000</v>
      </c>
      <c r="T112" s="121">
        <f t="shared" si="6"/>
        <v>500000</v>
      </c>
      <c r="U112" s="208"/>
    </row>
    <row r="113" spans="1:21" s="120" customFormat="1" ht="21.75" customHeight="1" x14ac:dyDescent="0.2">
      <c r="A113" s="165">
        <v>62</v>
      </c>
      <c r="B113" s="167">
        <f>$B$23</f>
        <v>1000</v>
      </c>
      <c r="C113" s="169">
        <v>5847685</v>
      </c>
      <c r="D113" s="171" t="s">
        <v>89</v>
      </c>
      <c r="E113" s="29">
        <v>144</v>
      </c>
      <c r="F113" s="30" t="s">
        <v>23</v>
      </c>
      <c r="G113" s="7">
        <v>2000000</v>
      </c>
      <c r="H113" s="7">
        <v>2000000</v>
      </c>
      <c r="I113" s="7">
        <v>2000000</v>
      </c>
      <c r="J113" s="7">
        <v>2000000</v>
      </c>
      <c r="K113" s="7">
        <v>2000000</v>
      </c>
      <c r="L113" s="7">
        <v>2000000</v>
      </c>
      <c r="M113" s="7">
        <v>2000000</v>
      </c>
      <c r="N113" s="7">
        <v>2000000</v>
      </c>
      <c r="O113" s="7">
        <v>2000000</v>
      </c>
      <c r="P113" s="7">
        <v>2000000</v>
      </c>
      <c r="Q113" s="7">
        <v>2000000</v>
      </c>
      <c r="R113" s="7">
        <v>2000000</v>
      </c>
      <c r="S113" s="46">
        <f t="shared" si="9"/>
        <v>24000000</v>
      </c>
      <c r="T113" s="111">
        <f t="shared" si="6"/>
        <v>2000000</v>
      </c>
      <c r="U113" s="207">
        <f>SUM(S113:T114)</f>
        <v>30983333.333333332</v>
      </c>
    </row>
    <row r="114" spans="1:21" s="8" customFormat="1" ht="21.75" customHeight="1" thickBot="1" x14ac:dyDescent="0.25">
      <c r="A114" s="166"/>
      <c r="B114" s="168"/>
      <c r="C114" s="170"/>
      <c r="D114" s="172"/>
      <c r="E114" s="118">
        <v>133</v>
      </c>
      <c r="F114" s="119" t="s">
        <v>20</v>
      </c>
      <c r="G114" s="78">
        <v>300000</v>
      </c>
      <c r="H114" s="78">
        <v>300000</v>
      </c>
      <c r="I114" s="78">
        <v>400000</v>
      </c>
      <c r="J114" s="78">
        <v>400000</v>
      </c>
      <c r="K114" s="78">
        <v>400000</v>
      </c>
      <c r="L114" s="78">
        <v>400000</v>
      </c>
      <c r="M114" s="78">
        <v>400000</v>
      </c>
      <c r="N114" s="78">
        <v>400000</v>
      </c>
      <c r="O114" s="78">
        <v>400000</v>
      </c>
      <c r="P114" s="78">
        <v>400000</v>
      </c>
      <c r="Q114" s="78">
        <v>400000</v>
      </c>
      <c r="R114" s="78">
        <v>400000</v>
      </c>
      <c r="S114" s="60">
        <f t="shared" si="9"/>
        <v>4600000</v>
      </c>
      <c r="T114" s="121">
        <f t="shared" si="6"/>
        <v>383333.33333333331</v>
      </c>
      <c r="U114" s="208"/>
    </row>
    <row r="115" spans="1:21" s="120" customFormat="1" ht="21.75" customHeight="1" x14ac:dyDescent="0.2">
      <c r="A115" s="156">
        <v>63</v>
      </c>
      <c r="B115" s="158">
        <f>$B$23</f>
        <v>1000</v>
      </c>
      <c r="C115" s="160">
        <v>4778409</v>
      </c>
      <c r="D115" s="162" t="s">
        <v>81</v>
      </c>
      <c r="E115" s="29">
        <v>141</v>
      </c>
      <c r="F115" s="30" t="s">
        <v>86</v>
      </c>
      <c r="G115" s="7">
        <v>3000000</v>
      </c>
      <c r="H115" s="7">
        <v>3000000</v>
      </c>
      <c r="I115" s="7">
        <v>3000000</v>
      </c>
      <c r="J115" s="7">
        <v>3000000</v>
      </c>
      <c r="K115" s="7">
        <v>3000000</v>
      </c>
      <c r="L115" s="7">
        <v>3000000</v>
      </c>
      <c r="M115" s="7">
        <v>3000000</v>
      </c>
      <c r="N115" s="7">
        <v>3000000</v>
      </c>
      <c r="O115" s="7">
        <v>3000000</v>
      </c>
      <c r="P115" s="7">
        <v>3000000</v>
      </c>
      <c r="Q115" s="7">
        <v>3000000</v>
      </c>
      <c r="R115" s="7">
        <v>3000000</v>
      </c>
      <c r="S115" s="46">
        <f t="shared" si="9"/>
        <v>36000000</v>
      </c>
      <c r="T115" s="111">
        <f t="shared" si="6"/>
        <v>3000000</v>
      </c>
      <c r="U115" s="207">
        <f>SUM(S115:T116)</f>
        <v>53950000</v>
      </c>
    </row>
    <row r="116" spans="1:21" s="8" customFormat="1" ht="21.95" customHeight="1" thickBot="1" x14ac:dyDescent="0.25">
      <c r="A116" s="157"/>
      <c r="B116" s="159"/>
      <c r="C116" s="161"/>
      <c r="D116" s="163"/>
      <c r="E116" s="118">
        <v>133</v>
      </c>
      <c r="F116" s="119" t="s">
        <v>20</v>
      </c>
      <c r="G116" s="78">
        <v>1150000</v>
      </c>
      <c r="H116" s="78">
        <v>1150000</v>
      </c>
      <c r="I116" s="78">
        <v>1150000</v>
      </c>
      <c r="J116" s="78">
        <v>1150000</v>
      </c>
      <c r="K116" s="78">
        <v>1150000</v>
      </c>
      <c r="L116" s="78">
        <v>1150000</v>
      </c>
      <c r="M116" s="78">
        <v>1150000</v>
      </c>
      <c r="N116" s="78">
        <v>1150000</v>
      </c>
      <c r="O116" s="78">
        <v>1150000</v>
      </c>
      <c r="P116" s="78">
        <v>1150000</v>
      </c>
      <c r="Q116" s="78">
        <v>1150000</v>
      </c>
      <c r="R116" s="78">
        <v>1150000</v>
      </c>
      <c r="S116" s="60">
        <f t="shared" si="9"/>
        <v>13800000</v>
      </c>
      <c r="T116" s="121">
        <f t="shared" si="6"/>
        <v>1150000</v>
      </c>
      <c r="U116" s="208"/>
    </row>
    <row r="117" spans="1:21" s="3" customFormat="1" ht="21.95" customHeight="1" thickBot="1" x14ac:dyDescent="0.25">
      <c r="A117" s="12">
        <v>64</v>
      </c>
      <c r="B117" s="9">
        <v>1000</v>
      </c>
      <c r="C117" s="10">
        <v>1016652</v>
      </c>
      <c r="D117" s="97" t="s">
        <v>90</v>
      </c>
      <c r="E117" s="42">
        <v>144</v>
      </c>
      <c r="F117" s="43" t="s">
        <v>23</v>
      </c>
      <c r="G117" s="78">
        <v>2000000</v>
      </c>
      <c r="H117" s="78">
        <v>2000000</v>
      </c>
      <c r="I117" s="78">
        <v>2000000</v>
      </c>
      <c r="J117" s="78">
        <v>2000000</v>
      </c>
      <c r="K117" s="78">
        <v>2200000</v>
      </c>
      <c r="L117" s="78">
        <v>2200000</v>
      </c>
      <c r="M117" s="78">
        <v>2200000</v>
      </c>
      <c r="N117" s="78">
        <v>2200000</v>
      </c>
      <c r="O117" s="78">
        <v>2200000</v>
      </c>
      <c r="P117" s="78">
        <v>2200000</v>
      </c>
      <c r="Q117" s="78">
        <v>2200000</v>
      </c>
      <c r="R117" s="78">
        <v>2200000</v>
      </c>
      <c r="S117" s="52">
        <f t="shared" si="9"/>
        <v>25600000</v>
      </c>
      <c r="T117" s="110">
        <f t="shared" si="6"/>
        <v>2133333.3333333335</v>
      </c>
      <c r="U117" s="109">
        <f>S117+T117</f>
        <v>27733333.333333332</v>
      </c>
    </row>
    <row r="118" spans="1:21" s="15" customFormat="1" ht="21.95" customHeight="1" thickBot="1" x14ac:dyDescent="0.25">
      <c r="A118" s="22">
        <v>65</v>
      </c>
      <c r="B118" s="26">
        <v>1000</v>
      </c>
      <c r="C118" s="27">
        <v>4115775</v>
      </c>
      <c r="D118" s="98" t="s">
        <v>91</v>
      </c>
      <c r="E118" s="38">
        <v>144</v>
      </c>
      <c r="F118" s="39" t="s">
        <v>23</v>
      </c>
      <c r="G118" s="23">
        <v>2708333</v>
      </c>
      <c r="H118" s="23">
        <v>0</v>
      </c>
      <c r="I118" s="23">
        <v>0</v>
      </c>
      <c r="J118" s="23">
        <v>0</v>
      </c>
      <c r="K118" s="23">
        <v>0</v>
      </c>
      <c r="L118" s="49">
        <v>0</v>
      </c>
      <c r="M118" s="56">
        <v>0</v>
      </c>
      <c r="N118" s="56">
        <v>0</v>
      </c>
      <c r="O118" s="56">
        <v>0</v>
      </c>
      <c r="P118" s="49">
        <v>0</v>
      </c>
      <c r="Q118" s="49">
        <v>0</v>
      </c>
      <c r="R118" s="49">
        <v>0</v>
      </c>
      <c r="S118" s="49">
        <f t="shared" si="9"/>
        <v>2708333</v>
      </c>
      <c r="T118" s="106">
        <v>0</v>
      </c>
      <c r="U118" s="108">
        <f>SUM(S118+T118)</f>
        <v>2708333</v>
      </c>
    </row>
    <row r="119" spans="1:21" s="20" customFormat="1" ht="21.95" customHeight="1" thickBot="1" x14ac:dyDescent="0.25">
      <c r="A119" s="16">
        <v>66</v>
      </c>
      <c r="B119" s="21">
        <v>1000</v>
      </c>
      <c r="C119" s="17">
        <v>5789453</v>
      </c>
      <c r="D119" s="99" t="s">
        <v>96</v>
      </c>
      <c r="E119" s="33">
        <v>144</v>
      </c>
      <c r="F119" s="34" t="s">
        <v>23</v>
      </c>
      <c r="G119" s="86">
        <v>1200000</v>
      </c>
      <c r="H119" s="86">
        <v>1200000</v>
      </c>
      <c r="I119" s="86">
        <v>1200000</v>
      </c>
      <c r="J119" s="86">
        <v>1200000</v>
      </c>
      <c r="K119" s="86">
        <v>1200000</v>
      </c>
      <c r="L119" s="48">
        <v>1200000</v>
      </c>
      <c r="M119" s="55">
        <v>1200000</v>
      </c>
      <c r="N119" s="55">
        <v>1200000</v>
      </c>
      <c r="O119" s="55">
        <v>0</v>
      </c>
      <c r="P119" s="48">
        <v>0</v>
      </c>
      <c r="Q119" s="48">
        <v>0</v>
      </c>
      <c r="R119" s="48">
        <v>0</v>
      </c>
      <c r="S119" s="48">
        <f t="shared" si="9"/>
        <v>9600000</v>
      </c>
      <c r="T119" s="112">
        <v>0</v>
      </c>
      <c r="U119" s="114">
        <f t="shared" ref="U119:U130" si="10">SUM(S119+T119)</f>
        <v>9600000</v>
      </c>
    </row>
    <row r="120" spans="1:21" s="20" customFormat="1" ht="33.75" customHeight="1" thickBot="1" x14ac:dyDescent="0.25">
      <c r="A120" s="16">
        <v>67</v>
      </c>
      <c r="B120" s="21">
        <v>1000</v>
      </c>
      <c r="C120" s="17">
        <v>4834463</v>
      </c>
      <c r="D120" s="100" t="s">
        <v>92</v>
      </c>
      <c r="E120" s="33">
        <v>144</v>
      </c>
      <c r="F120" s="34" t="s">
        <v>23</v>
      </c>
      <c r="G120" s="18">
        <v>2708333</v>
      </c>
      <c r="H120" s="18">
        <v>0</v>
      </c>
      <c r="I120" s="18">
        <v>0</v>
      </c>
      <c r="J120" s="18">
        <v>0</v>
      </c>
      <c r="K120" s="18">
        <v>0</v>
      </c>
      <c r="L120" s="48">
        <v>0</v>
      </c>
      <c r="M120" s="55">
        <v>0</v>
      </c>
      <c r="N120" s="55">
        <v>0</v>
      </c>
      <c r="O120" s="55">
        <v>0</v>
      </c>
      <c r="P120" s="48">
        <v>0</v>
      </c>
      <c r="Q120" s="48">
        <v>0</v>
      </c>
      <c r="R120" s="48">
        <v>0</v>
      </c>
      <c r="S120" s="48">
        <f t="shared" si="9"/>
        <v>2708333</v>
      </c>
      <c r="T120" s="112">
        <v>0</v>
      </c>
      <c r="U120" s="114">
        <f t="shared" si="10"/>
        <v>2708333</v>
      </c>
    </row>
    <row r="121" spans="1:21" s="20" customFormat="1" ht="27" customHeight="1" thickBot="1" x14ac:dyDescent="0.25">
      <c r="A121" s="16">
        <v>68</v>
      </c>
      <c r="B121" s="21">
        <v>1000</v>
      </c>
      <c r="C121" s="17">
        <v>4073916</v>
      </c>
      <c r="D121" s="99" t="s">
        <v>93</v>
      </c>
      <c r="E121" s="33">
        <v>144</v>
      </c>
      <c r="F121" s="34" t="s">
        <v>23</v>
      </c>
      <c r="G121" s="18">
        <v>1500000</v>
      </c>
      <c r="H121" s="18">
        <v>1500000</v>
      </c>
      <c r="I121" s="18">
        <v>1500000</v>
      </c>
      <c r="J121" s="18">
        <v>1500000</v>
      </c>
      <c r="K121" s="18">
        <v>1500000</v>
      </c>
      <c r="L121" s="48">
        <v>1500000</v>
      </c>
      <c r="M121" s="55">
        <v>1500000</v>
      </c>
      <c r="N121" s="55">
        <v>1500000</v>
      </c>
      <c r="O121" s="55">
        <v>1500000</v>
      </c>
      <c r="P121" s="48">
        <v>1500000</v>
      </c>
      <c r="Q121" s="48">
        <v>1500000</v>
      </c>
      <c r="R121" s="48">
        <v>1500000</v>
      </c>
      <c r="S121" s="48">
        <f t="shared" si="9"/>
        <v>18000000</v>
      </c>
      <c r="T121" s="112">
        <f t="shared" si="6"/>
        <v>1500000</v>
      </c>
      <c r="U121" s="114">
        <f t="shared" si="10"/>
        <v>19500000</v>
      </c>
    </row>
    <row r="122" spans="1:21" s="79" customFormat="1" ht="24.75" customHeight="1" thickBot="1" x14ac:dyDescent="0.25">
      <c r="A122" s="16">
        <v>69</v>
      </c>
      <c r="B122" s="21">
        <v>1000</v>
      </c>
      <c r="C122" s="17">
        <v>6015286</v>
      </c>
      <c r="D122" s="99" t="s">
        <v>94</v>
      </c>
      <c r="E122" s="33">
        <v>144</v>
      </c>
      <c r="F122" s="34" t="s">
        <v>23</v>
      </c>
      <c r="G122" s="18">
        <v>1500000</v>
      </c>
      <c r="H122" s="18">
        <v>1500000</v>
      </c>
      <c r="I122" s="18">
        <v>1500000</v>
      </c>
      <c r="J122" s="18">
        <v>1500000</v>
      </c>
      <c r="K122" s="18">
        <v>1500000</v>
      </c>
      <c r="L122" s="144">
        <v>1500000</v>
      </c>
      <c r="M122" s="145">
        <v>2325000</v>
      </c>
      <c r="N122" s="55">
        <v>0</v>
      </c>
      <c r="O122" s="55">
        <v>0</v>
      </c>
      <c r="P122" s="55">
        <v>0</v>
      </c>
      <c r="Q122" s="55">
        <v>0</v>
      </c>
      <c r="R122" s="55">
        <v>0</v>
      </c>
      <c r="S122" s="48">
        <f t="shared" si="9"/>
        <v>11325000</v>
      </c>
      <c r="T122" s="127">
        <v>0</v>
      </c>
      <c r="U122" s="19">
        <f t="shared" si="10"/>
        <v>11325000</v>
      </c>
    </row>
    <row r="123" spans="1:21" s="79" customFormat="1" ht="28.5" customHeight="1" thickBot="1" x14ac:dyDescent="0.25">
      <c r="A123" s="16">
        <v>70</v>
      </c>
      <c r="B123" s="21">
        <v>1000</v>
      </c>
      <c r="C123" s="17">
        <v>5986555</v>
      </c>
      <c r="D123" s="99" t="s">
        <v>95</v>
      </c>
      <c r="E123" s="33">
        <v>144</v>
      </c>
      <c r="F123" s="34" t="s">
        <v>23</v>
      </c>
      <c r="G123" s="18">
        <v>1000000</v>
      </c>
      <c r="H123" s="18">
        <v>1000000</v>
      </c>
      <c r="I123" s="18">
        <v>1000000</v>
      </c>
      <c r="J123" s="18">
        <v>1000000</v>
      </c>
      <c r="K123" s="18">
        <v>1000000</v>
      </c>
      <c r="L123" s="48">
        <v>1000000</v>
      </c>
      <c r="M123" s="55">
        <v>2216666</v>
      </c>
      <c r="N123" s="55">
        <v>0</v>
      </c>
      <c r="O123" s="55">
        <v>0</v>
      </c>
      <c r="P123" s="48">
        <v>0</v>
      </c>
      <c r="Q123" s="48">
        <v>0</v>
      </c>
      <c r="R123" s="48">
        <v>0</v>
      </c>
      <c r="S123" s="48">
        <f t="shared" si="9"/>
        <v>8216666</v>
      </c>
      <c r="T123" s="127">
        <v>0</v>
      </c>
      <c r="U123" s="19">
        <f t="shared" si="10"/>
        <v>8216666</v>
      </c>
    </row>
    <row r="124" spans="1:21" s="79" customFormat="1" ht="25.5" customHeight="1" thickBot="1" x14ac:dyDescent="0.25">
      <c r="A124" s="16">
        <v>71</v>
      </c>
      <c r="B124" s="21">
        <v>1000</v>
      </c>
      <c r="C124" s="80">
        <v>1495165</v>
      </c>
      <c r="D124" s="99" t="s">
        <v>98</v>
      </c>
      <c r="E124" s="33">
        <v>144</v>
      </c>
      <c r="F124" s="34" t="s">
        <v>23</v>
      </c>
      <c r="G124" s="18">
        <v>3000000</v>
      </c>
      <c r="H124" s="18">
        <v>3000000</v>
      </c>
      <c r="I124" s="18">
        <v>3000000</v>
      </c>
      <c r="J124" s="18">
        <v>3000000</v>
      </c>
      <c r="K124" s="18">
        <v>3000000</v>
      </c>
      <c r="L124" s="144">
        <v>3000000</v>
      </c>
      <c r="M124" s="145">
        <v>3000000</v>
      </c>
      <c r="N124" s="145">
        <v>3000000</v>
      </c>
      <c r="O124" s="145">
        <v>3000000</v>
      </c>
      <c r="P124" s="144">
        <v>3000000</v>
      </c>
      <c r="Q124" s="144">
        <v>3000000</v>
      </c>
      <c r="R124" s="144">
        <v>3000000</v>
      </c>
      <c r="S124" s="48">
        <f t="shared" si="9"/>
        <v>36000000</v>
      </c>
      <c r="T124" s="127">
        <f t="shared" si="6"/>
        <v>3000000</v>
      </c>
      <c r="U124" s="19">
        <f t="shared" si="10"/>
        <v>39000000</v>
      </c>
    </row>
    <row r="125" spans="1:21" s="79" customFormat="1" ht="24" customHeight="1" thickBot="1" x14ac:dyDescent="0.25">
      <c r="A125" s="71">
        <v>72</v>
      </c>
      <c r="B125" s="21">
        <v>1000</v>
      </c>
      <c r="C125" s="80">
        <v>5853028</v>
      </c>
      <c r="D125" s="99" t="s">
        <v>97</v>
      </c>
      <c r="E125" s="35">
        <v>144</v>
      </c>
      <c r="F125" s="79" t="s">
        <v>23</v>
      </c>
      <c r="G125" s="18">
        <v>1500000</v>
      </c>
      <c r="H125" s="18">
        <v>1500000</v>
      </c>
      <c r="I125" s="18">
        <v>1500000</v>
      </c>
      <c r="J125" s="18">
        <v>1500000</v>
      </c>
      <c r="K125" s="18">
        <v>1500000</v>
      </c>
      <c r="L125" s="48">
        <v>1500000</v>
      </c>
      <c r="M125" s="55">
        <v>2375000</v>
      </c>
      <c r="N125" s="55">
        <v>2375000</v>
      </c>
      <c r="O125" s="55">
        <v>2000000</v>
      </c>
      <c r="P125" s="48">
        <v>2000000</v>
      </c>
      <c r="Q125" s="48">
        <v>2000000</v>
      </c>
      <c r="R125" s="48">
        <v>2000000</v>
      </c>
      <c r="S125" s="48">
        <f t="shared" si="9"/>
        <v>21750000</v>
      </c>
      <c r="T125" s="127">
        <v>1708333</v>
      </c>
      <c r="U125" s="19">
        <f t="shared" si="10"/>
        <v>23458333</v>
      </c>
    </row>
    <row r="126" spans="1:21" s="79" customFormat="1" ht="27.75" customHeight="1" thickBot="1" x14ac:dyDescent="0.25">
      <c r="A126" s="71">
        <v>73</v>
      </c>
      <c r="B126" s="21"/>
      <c r="C126" s="80">
        <v>5084943</v>
      </c>
      <c r="D126" s="99" t="s">
        <v>104</v>
      </c>
      <c r="E126" s="35">
        <v>144</v>
      </c>
      <c r="F126" s="79" t="s">
        <v>23</v>
      </c>
      <c r="G126" s="18">
        <v>2150000</v>
      </c>
      <c r="H126" s="18">
        <v>2150000</v>
      </c>
      <c r="I126" s="18">
        <v>2150000</v>
      </c>
      <c r="J126" s="18">
        <v>2150000</v>
      </c>
      <c r="K126" s="18">
        <v>2150000</v>
      </c>
      <c r="L126" s="48">
        <v>2150000</v>
      </c>
      <c r="M126" s="55">
        <v>2150000</v>
      </c>
      <c r="N126" s="55">
        <v>2150000</v>
      </c>
      <c r="O126" s="55">
        <v>2150000</v>
      </c>
      <c r="P126" s="48">
        <v>2150000</v>
      </c>
      <c r="Q126" s="48">
        <v>2150000</v>
      </c>
      <c r="R126" s="48">
        <v>2150000</v>
      </c>
      <c r="S126" s="48">
        <f t="shared" si="9"/>
        <v>25800000</v>
      </c>
      <c r="T126" s="127">
        <f t="shared" si="6"/>
        <v>2150000</v>
      </c>
      <c r="U126" s="19">
        <f t="shared" si="10"/>
        <v>27950000</v>
      </c>
    </row>
    <row r="127" spans="1:21" s="79" customFormat="1" ht="21.75" customHeight="1" thickBot="1" x14ac:dyDescent="0.25">
      <c r="A127" s="71">
        <v>74</v>
      </c>
      <c r="B127" s="21">
        <v>1000</v>
      </c>
      <c r="C127" s="80">
        <v>5037773</v>
      </c>
      <c r="D127" s="99" t="s">
        <v>100</v>
      </c>
      <c r="E127" s="35">
        <v>144</v>
      </c>
      <c r="F127" s="79" t="s">
        <v>23</v>
      </c>
      <c r="G127" s="18">
        <v>2000000</v>
      </c>
      <c r="H127" s="18">
        <v>2000000</v>
      </c>
      <c r="I127" s="18">
        <v>2000000</v>
      </c>
      <c r="J127" s="18">
        <v>2000000</v>
      </c>
      <c r="K127" s="18">
        <v>2000000</v>
      </c>
      <c r="L127" s="48">
        <v>2000000</v>
      </c>
      <c r="M127" s="55">
        <v>3166667</v>
      </c>
      <c r="N127" s="55">
        <v>0</v>
      </c>
      <c r="O127" s="55">
        <v>0</v>
      </c>
      <c r="P127" s="48">
        <v>0</v>
      </c>
      <c r="Q127" s="48">
        <v>0</v>
      </c>
      <c r="R127" s="48">
        <v>0</v>
      </c>
      <c r="S127" s="48">
        <f t="shared" si="9"/>
        <v>15166667</v>
      </c>
      <c r="T127" s="127">
        <v>0</v>
      </c>
      <c r="U127" s="19">
        <f t="shared" si="10"/>
        <v>15166667</v>
      </c>
    </row>
    <row r="128" spans="1:21" s="79" customFormat="1" ht="24.75" customHeight="1" thickBot="1" x14ac:dyDescent="0.25">
      <c r="A128" s="71">
        <v>75</v>
      </c>
      <c r="B128" s="21">
        <v>1000</v>
      </c>
      <c r="C128" s="80">
        <v>5465283</v>
      </c>
      <c r="D128" s="99" t="s">
        <v>99</v>
      </c>
      <c r="E128" s="35">
        <v>145</v>
      </c>
      <c r="F128" s="79" t="s">
        <v>24</v>
      </c>
      <c r="G128" s="18">
        <v>2000000</v>
      </c>
      <c r="H128" s="18">
        <v>2000000</v>
      </c>
      <c r="I128" s="18">
        <v>2000000</v>
      </c>
      <c r="J128" s="18">
        <v>2000000</v>
      </c>
      <c r="K128" s="18">
        <v>0</v>
      </c>
      <c r="L128" s="48">
        <v>0</v>
      </c>
      <c r="M128" s="55">
        <v>0</v>
      </c>
      <c r="N128" s="55">
        <v>0</v>
      </c>
      <c r="O128" s="55">
        <v>0</v>
      </c>
      <c r="P128" s="48">
        <v>0</v>
      </c>
      <c r="Q128" s="48">
        <v>0</v>
      </c>
      <c r="R128" s="48">
        <v>0</v>
      </c>
      <c r="S128" s="48">
        <f t="shared" si="9"/>
        <v>8000000</v>
      </c>
      <c r="T128" s="127">
        <v>0</v>
      </c>
      <c r="U128" s="19">
        <f t="shared" si="10"/>
        <v>8000000</v>
      </c>
    </row>
    <row r="129" spans="1:21" s="79" customFormat="1" ht="27" customHeight="1" thickBot="1" x14ac:dyDescent="0.25">
      <c r="A129" s="71"/>
      <c r="B129" s="21"/>
      <c r="C129" s="80">
        <v>5325297</v>
      </c>
      <c r="D129" s="99" t="s">
        <v>106</v>
      </c>
      <c r="E129" s="35">
        <v>145</v>
      </c>
      <c r="F129" s="79" t="s">
        <v>24</v>
      </c>
      <c r="G129" s="18">
        <v>0</v>
      </c>
      <c r="H129" s="18">
        <v>0</v>
      </c>
      <c r="I129" s="18">
        <v>0</v>
      </c>
      <c r="J129" s="18">
        <v>0</v>
      </c>
      <c r="K129" s="18">
        <v>0</v>
      </c>
      <c r="L129" s="18">
        <v>0</v>
      </c>
      <c r="M129" s="18">
        <v>0</v>
      </c>
      <c r="N129" s="18">
        <v>0</v>
      </c>
      <c r="O129" s="18">
        <v>0</v>
      </c>
      <c r="P129" s="48">
        <v>2500000</v>
      </c>
      <c r="Q129" s="48">
        <v>2500000</v>
      </c>
      <c r="R129" s="48">
        <v>2500000</v>
      </c>
      <c r="S129" s="48">
        <f t="shared" si="9"/>
        <v>7500000</v>
      </c>
      <c r="T129" s="127">
        <f t="shared" si="6"/>
        <v>625000</v>
      </c>
      <c r="U129" s="19">
        <f t="shared" si="10"/>
        <v>8125000</v>
      </c>
    </row>
    <row r="130" spans="1:21" s="79" customFormat="1" ht="27.75" customHeight="1" thickBot="1" x14ac:dyDescent="0.25">
      <c r="A130" s="71"/>
      <c r="B130" s="21"/>
      <c r="C130" s="80">
        <v>3948000</v>
      </c>
      <c r="D130" s="99" t="s">
        <v>107</v>
      </c>
      <c r="E130" s="35">
        <v>144</v>
      </c>
      <c r="F130" s="79" t="s">
        <v>23</v>
      </c>
      <c r="G130" s="18">
        <v>0</v>
      </c>
      <c r="H130" s="18">
        <v>0</v>
      </c>
      <c r="I130" s="18">
        <v>0</v>
      </c>
      <c r="J130" s="18">
        <v>0</v>
      </c>
      <c r="K130" s="18">
        <v>0</v>
      </c>
      <c r="L130" s="18">
        <v>0</v>
      </c>
      <c r="M130" s="18">
        <v>0</v>
      </c>
      <c r="N130" s="18">
        <v>0</v>
      </c>
      <c r="O130" s="18">
        <v>0</v>
      </c>
      <c r="P130" s="48">
        <v>0</v>
      </c>
      <c r="Q130" s="48">
        <v>1400000</v>
      </c>
      <c r="R130" s="48">
        <v>2000000</v>
      </c>
      <c r="S130" s="48">
        <f t="shared" si="9"/>
        <v>3400000</v>
      </c>
      <c r="T130" s="127">
        <f t="shared" si="6"/>
        <v>283333.33333333331</v>
      </c>
      <c r="U130" s="19">
        <f t="shared" si="10"/>
        <v>3683333.3333333335</v>
      </c>
    </row>
    <row r="131" spans="1:21" s="3" customFormat="1" ht="21.95" customHeight="1" x14ac:dyDescent="0.25">
      <c r="A131" s="164" t="s">
        <v>15</v>
      </c>
      <c r="B131" s="164"/>
      <c r="C131" s="164"/>
      <c r="D131" s="164"/>
      <c r="E131" s="88"/>
      <c r="F131" s="89"/>
      <c r="G131" s="83">
        <f>SUM(G9:G130)</f>
        <v>246031665</v>
      </c>
      <c r="H131" s="83">
        <f t="shared" ref="H131:T131" si="11">SUM(H9:H130)</f>
        <v>240625000</v>
      </c>
      <c r="I131" s="83">
        <f t="shared" si="11"/>
        <v>238868214</v>
      </c>
      <c r="J131" s="83">
        <f t="shared" si="11"/>
        <v>236113500</v>
      </c>
      <c r="K131" s="83">
        <f t="shared" si="11"/>
        <v>236307500</v>
      </c>
      <c r="L131" s="83">
        <f t="shared" si="11"/>
        <v>233665000</v>
      </c>
      <c r="M131" s="83">
        <f t="shared" si="11"/>
        <v>244999111</v>
      </c>
      <c r="N131" s="83">
        <f t="shared" si="11"/>
        <v>231596500</v>
      </c>
      <c r="O131" s="83">
        <f t="shared" si="11"/>
        <v>225465000</v>
      </c>
      <c r="P131" s="83">
        <f t="shared" si="11"/>
        <v>227617500</v>
      </c>
      <c r="Q131" s="83">
        <f t="shared" si="11"/>
        <v>245914833</v>
      </c>
      <c r="R131" s="83">
        <f t="shared" si="11"/>
        <v>224365000</v>
      </c>
      <c r="S131" s="83">
        <f t="shared" si="11"/>
        <v>2831568823</v>
      </c>
      <c r="T131" s="83">
        <f t="shared" si="11"/>
        <v>223780504.91666669</v>
      </c>
      <c r="U131" s="83">
        <f>SUM(U9:U130)</f>
        <v>3055349327.916667</v>
      </c>
    </row>
  </sheetData>
  <autoFilter ref="A8:K131" xr:uid="{00000000-0009-0000-0000-000000000000}"/>
  <mergeCells count="229">
    <mergeCell ref="U107:U108"/>
    <mergeCell ref="U109:U110"/>
    <mergeCell ref="U115:U116"/>
    <mergeCell ref="U113:U114"/>
    <mergeCell ref="U111:U112"/>
    <mergeCell ref="U105:U106"/>
    <mergeCell ref="U103:U104"/>
    <mergeCell ref="U84:U85"/>
    <mergeCell ref="U86:U87"/>
    <mergeCell ref="U90:U91"/>
    <mergeCell ref="U92:U93"/>
    <mergeCell ref="U94:U95"/>
    <mergeCell ref="U96:U97"/>
    <mergeCell ref="U82:U83"/>
    <mergeCell ref="U100:U101"/>
    <mergeCell ref="U76:U77"/>
    <mergeCell ref="U88:U89"/>
    <mergeCell ref="U48:U49"/>
    <mergeCell ref="U50:U51"/>
    <mergeCell ref="U52:U53"/>
    <mergeCell ref="U54:U55"/>
    <mergeCell ref="U56:U57"/>
    <mergeCell ref="U58:U59"/>
    <mergeCell ref="U60:U61"/>
    <mergeCell ref="U63:U64"/>
    <mergeCell ref="U66:U67"/>
    <mergeCell ref="U30:U31"/>
    <mergeCell ref="U32:U33"/>
    <mergeCell ref="U34:U35"/>
    <mergeCell ref="U36:U37"/>
    <mergeCell ref="U38:U39"/>
    <mergeCell ref="U40:U41"/>
    <mergeCell ref="U42:U43"/>
    <mergeCell ref="U44:U45"/>
    <mergeCell ref="U46:U47"/>
    <mergeCell ref="U9:U10"/>
    <mergeCell ref="U13:U14"/>
    <mergeCell ref="U15:U16"/>
    <mergeCell ref="U17:U18"/>
    <mergeCell ref="U19:U20"/>
    <mergeCell ref="U21:U22"/>
    <mergeCell ref="U23:U24"/>
    <mergeCell ref="U28:U29"/>
    <mergeCell ref="U11:U12"/>
    <mergeCell ref="U25:U26"/>
    <mergeCell ref="A11:A12"/>
    <mergeCell ref="B11:B12"/>
    <mergeCell ref="C11:C12"/>
    <mergeCell ref="D11:D12"/>
    <mergeCell ref="A13:A14"/>
    <mergeCell ref="B13:B14"/>
    <mergeCell ref="C13:C14"/>
    <mergeCell ref="D13:D14"/>
    <mergeCell ref="A9:A10"/>
    <mergeCell ref="B9:B10"/>
    <mergeCell ref="C9:C10"/>
    <mergeCell ref="D9:D10"/>
    <mergeCell ref="A19:A20"/>
    <mergeCell ref="B19:B20"/>
    <mergeCell ref="C19:C20"/>
    <mergeCell ref="D19:D20"/>
    <mergeCell ref="A21:A22"/>
    <mergeCell ref="B21:B22"/>
    <mergeCell ref="C21:C22"/>
    <mergeCell ref="D21:D22"/>
    <mergeCell ref="A15:A16"/>
    <mergeCell ref="B15:B16"/>
    <mergeCell ref="C15:C16"/>
    <mergeCell ref="D15:D16"/>
    <mergeCell ref="A17:A18"/>
    <mergeCell ref="B17:B18"/>
    <mergeCell ref="C17:C18"/>
    <mergeCell ref="D17:D18"/>
    <mergeCell ref="A28:A29"/>
    <mergeCell ref="B28:B29"/>
    <mergeCell ref="C28:C29"/>
    <mergeCell ref="D28:D29"/>
    <mergeCell ref="A30:A31"/>
    <mergeCell ref="B30:B31"/>
    <mergeCell ref="C30:C31"/>
    <mergeCell ref="D30:D31"/>
    <mergeCell ref="A23:A24"/>
    <mergeCell ref="B23:B24"/>
    <mergeCell ref="C23:C24"/>
    <mergeCell ref="D23:D24"/>
    <mergeCell ref="A25:A26"/>
    <mergeCell ref="B25:B26"/>
    <mergeCell ref="C25:C26"/>
    <mergeCell ref="D25:D26"/>
    <mergeCell ref="A36:A37"/>
    <mergeCell ref="B36:B37"/>
    <mergeCell ref="C36:C37"/>
    <mergeCell ref="D36:D37"/>
    <mergeCell ref="A38:A39"/>
    <mergeCell ref="B38:B39"/>
    <mergeCell ref="C38:C39"/>
    <mergeCell ref="D38:D39"/>
    <mergeCell ref="A32:A33"/>
    <mergeCell ref="B32:B33"/>
    <mergeCell ref="C32:C33"/>
    <mergeCell ref="D32:D33"/>
    <mergeCell ref="A34:A35"/>
    <mergeCell ref="B34:B35"/>
    <mergeCell ref="C34:C35"/>
    <mergeCell ref="D34:D35"/>
    <mergeCell ref="A44:A45"/>
    <mergeCell ref="B44:B45"/>
    <mergeCell ref="C44:C45"/>
    <mergeCell ref="D44:D45"/>
    <mergeCell ref="A46:A47"/>
    <mergeCell ref="B46:B47"/>
    <mergeCell ref="C46:C47"/>
    <mergeCell ref="D46:D47"/>
    <mergeCell ref="A40:A41"/>
    <mergeCell ref="B40:B41"/>
    <mergeCell ref="C40:C41"/>
    <mergeCell ref="D40:D41"/>
    <mergeCell ref="A42:A43"/>
    <mergeCell ref="B42:B43"/>
    <mergeCell ref="C42:C43"/>
    <mergeCell ref="D42:D43"/>
    <mergeCell ref="A52:A53"/>
    <mergeCell ref="B52:B53"/>
    <mergeCell ref="C52:C53"/>
    <mergeCell ref="D52:D53"/>
    <mergeCell ref="A54:A55"/>
    <mergeCell ref="B54:B55"/>
    <mergeCell ref="C54:C55"/>
    <mergeCell ref="D54:D55"/>
    <mergeCell ref="A48:A49"/>
    <mergeCell ref="B48:B49"/>
    <mergeCell ref="C48:C49"/>
    <mergeCell ref="D48:D49"/>
    <mergeCell ref="A50:A51"/>
    <mergeCell ref="B50:B51"/>
    <mergeCell ref="C50:C51"/>
    <mergeCell ref="D50:D51"/>
    <mergeCell ref="A60:A61"/>
    <mergeCell ref="B60:B61"/>
    <mergeCell ref="C60:C61"/>
    <mergeCell ref="D60:D61"/>
    <mergeCell ref="A63:A64"/>
    <mergeCell ref="B63:B64"/>
    <mergeCell ref="C63:C64"/>
    <mergeCell ref="D63:D64"/>
    <mergeCell ref="A56:A57"/>
    <mergeCell ref="B56:B57"/>
    <mergeCell ref="C56:C57"/>
    <mergeCell ref="D56:D57"/>
    <mergeCell ref="A58:A59"/>
    <mergeCell ref="B58:B59"/>
    <mergeCell ref="C58:C59"/>
    <mergeCell ref="D58:D59"/>
    <mergeCell ref="A82:A83"/>
    <mergeCell ref="B82:B83"/>
    <mergeCell ref="C82:C83"/>
    <mergeCell ref="D82:D83"/>
    <mergeCell ref="A84:A85"/>
    <mergeCell ref="B84:B85"/>
    <mergeCell ref="C84:C85"/>
    <mergeCell ref="D84:D85"/>
    <mergeCell ref="A66:A67"/>
    <mergeCell ref="B66:B67"/>
    <mergeCell ref="C66:C67"/>
    <mergeCell ref="D66:D67"/>
    <mergeCell ref="A76:A77"/>
    <mergeCell ref="B76:B77"/>
    <mergeCell ref="C76:C77"/>
    <mergeCell ref="D76:D77"/>
    <mergeCell ref="A90:A91"/>
    <mergeCell ref="B90:B91"/>
    <mergeCell ref="C90:C91"/>
    <mergeCell ref="D90:D91"/>
    <mergeCell ref="A86:A87"/>
    <mergeCell ref="B86:B87"/>
    <mergeCell ref="C86:C87"/>
    <mergeCell ref="D86:D87"/>
    <mergeCell ref="A88:A89"/>
    <mergeCell ref="B88:B89"/>
    <mergeCell ref="C88:C89"/>
    <mergeCell ref="D88:D89"/>
    <mergeCell ref="A96:A97"/>
    <mergeCell ref="B96:B97"/>
    <mergeCell ref="C96:C97"/>
    <mergeCell ref="D96:D97"/>
    <mergeCell ref="A100:A101"/>
    <mergeCell ref="B100:B101"/>
    <mergeCell ref="C100:C101"/>
    <mergeCell ref="D100:D101"/>
    <mergeCell ref="A92:A93"/>
    <mergeCell ref="B92:B93"/>
    <mergeCell ref="C92:C93"/>
    <mergeCell ref="D92:D93"/>
    <mergeCell ref="A94:A95"/>
    <mergeCell ref="B94:B95"/>
    <mergeCell ref="C94:C95"/>
    <mergeCell ref="D94:D95"/>
    <mergeCell ref="D109:D110"/>
    <mergeCell ref="A103:A104"/>
    <mergeCell ref="B103:B104"/>
    <mergeCell ref="C103:C104"/>
    <mergeCell ref="D103:D104"/>
    <mergeCell ref="A105:A106"/>
    <mergeCell ref="B105:B106"/>
    <mergeCell ref="C105:C106"/>
    <mergeCell ref="D105:D106"/>
    <mergeCell ref="C3:S3"/>
    <mergeCell ref="C4:S4"/>
    <mergeCell ref="C5:S5"/>
    <mergeCell ref="A115:A116"/>
    <mergeCell ref="B115:B116"/>
    <mergeCell ref="C115:C116"/>
    <mergeCell ref="D115:D116"/>
    <mergeCell ref="A131:D131"/>
    <mergeCell ref="A111:A112"/>
    <mergeCell ref="B111:B112"/>
    <mergeCell ref="C111:C112"/>
    <mergeCell ref="D111:D112"/>
    <mergeCell ref="A113:A114"/>
    <mergeCell ref="B113:B114"/>
    <mergeCell ref="C113:C114"/>
    <mergeCell ref="D113:D114"/>
    <mergeCell ref="A107:A108"/>
    <mergeCell ref="B107:B108"/>
    <mergeCell ref="C107:C108"/>
    <mergeCell ref="D107:D108"/>
    <mergeCell ref="A109:A110"/>
    <mergeCell ref="B109:B110"/>
    <mergeCell ref="C109:C110"/>
  </mergeCells>
  <phoneticPr fontId="11" type="noConversion"/>
  <printOptions horizontalCentered="1"/>
  <pageMargins left="0.25" right="0.25" top="0.75" bottom="0.75" header="0.3" footer="0.3"/>
  <pageSetup paperSize="5" scale="98" fitToHeight="0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total de asignaciones 2025</vt:lpstr>
      <vt:lpstr>'total de asignaciones 2025'!Área_de_impresión</vt:lpstr>
      <vt:lpstr>'total de asignaciones 2025'!Títulos_a_imprimir</vt:lpstr>
    </vt:vector>
  </TitlesOfParts>
  <Company>xxxxxxx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*********</dc:creator>
  <cp:lastModifiedBy>Acer 2</cp:lastModifiedBy>
  <cp:lastPrinted>2026-01-15T11:26:36Z</cp:lastPrinted>
  <dcterms:created xsi:type="dcterms:W3CDTF">2003-03-07T14:03:57Z</dcterms:created>
  <dcterms:modified xsi:type="dcterms:W3CDTF">2026-01-15T12:54:38Z</dcterms:modified>
</cp:coreProperties>
</file>